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externalLink+xml" PartName="/xl/externalLinks/externalLink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710" windowHeight="13050" activeTab="1"/>
  </bookViews>
  <sheets>
    <sheet name="项目库汇总表" sheetId="1" r:id="rId1"/>
    <sheet name="项目库明细表" sheetId="2" r:id="rId2"/>
  </sheets>
  <externalReferences>
    <externalReference r:id="rId3"/>
  </externalReferences>
  <definedNames>
    <definedName name="_xlnm.Print_Titles" localSheetId="0">项目库汇总表!$1:5</definedName>
    <definedName name="_xlnm.Print_Area" localSheetId="1">项目库明细表!$A$1:$AO$614</definedName>
    <definedName name="_xlnm.Print_Titles" localSheetId="1">项目库明细表!$1:5</definedName>
    <definedName name="_xlnm._FilterDatabase" localSheetId="1" hidden="1">项目库明细表!$A$7:$XEZ$614</definedName>
  </definedNames>
  <calcPr calcId="144525"/>
  <extLst/>
</workbook>
</file>

<file path=xl/sharedStrings.xml><?xml version="1.0" encoding="utf-8"?>
<sst xmlns="http://schemas.openxmlformats.org/spreadsheetml/2006/main" count="1982">
  <si>
    <t>附件13</t>
  </si>
  <si>
    <r>
      <rPr>
        <u/>
        <sz val="20"/>
        <color indexed="8"/>
        <rFont val="方正小标宋简体"/>
        <charset val="134"/>
      </rPr>
      <t>柞水县2020</t>
    </r>
    <r>
      <rPr>
        <sz val="20"/>
        <color indexed="8"/>
        <rFont val="方正小标宋简体"/>
        <charset val="134"/>
      </rPr>
      <t>年度县级脱贫攻坚项目库汇总表</t>
    </r>
  </si>
  <si>
    <t>填报单位（盖章）：柞水县扶贫局</t>
  </si>
  <si>
    <t>序号</t>
  </si>
  <si>
    <t>项目类型</t>
  </si>
  <si>
    <t>项目个数</t>
  </si>
  <si>
    <t>项目预算总投资</t>
  </si>
  <si>
    <t>合计</t>
  </si>
  <si>
    <t>1.财政专项扶贫资金</t>
  </si>
  <si>
    <t>2.其他财政资金</t>
  </si>
  <si>
    <t>3.地方债务资金</t>
  </si>
  <si>
    <t>4.易地扶贫搬迁资金</t>
  </si>
  <si>
    <t>5.定点扶贫资金</t>
  </si>
  <si>
    <t>6.东西部协作资金</t>
  </si>
  <si>
    <t>7.社会捐赠资金</t>
  </si>
  <si>
    <t>8.银行贷款资金</t>
  </si>
  <si>
    <t>9.自筹</t>
  </si>
  <si>
    <t>总计</t>
  </si>
  <si>
    <t>一、产业扶贫</t>
  </si>
  <si>
    <t>1.种植养殖加工服务</t>
  </si>
  <si>
    <t>2.休闲农业与乡村旅游</t>
  </si>
  <si>
    <t>3.光伏项目</t>
  </si>
  <si>
    <t>4.生态扶贫项目</t>
  </si>
  <si>
    <t>5.其他</t>
  </si>
  <si>
    <t>二、就业扶贫</t>
  </si>
  <si>
    <t>1.外出务工补助</t>
  </si>
  <si>
    <t>2.就业创业补助</t>
  </si>
  <si>
    <t>3.就业创业培训</t>
  </si>
  <si>
    <t>4.技能培训</t>
  </si>
  <si>
    <t>三、易地扶贫搬迁</t>
  </si>
  <si>
    <t>1.集中安置</t>
  </si>
  <si>
    <t>2.分散安置</t>
  </si>
  <si>
    <t>四、公益岗位</t>
  </si>
  <si>
    <t>1、贫困人口护林员</t>
  </si>
  <si>
    <t>2、贫困人口护路员</t>
  </si>
  <si>
    <t>3、贫困人口护水员</t>
  </si>
  <si>
    <t>4、贫困人口保洁员</t>
  </si>
  <si>
    <t>5.其他贫困人口公益性岗位</t>
  </si>
  <si>
    <t>五、教育扶贫</t>
  </si>
  <si>
    <t>1.享受“雨露计划”职业教育补助</t>
  </si>
  <si>
    <t>2.贫困村创业致富带头人创业培训</t>
  </si>
  <si>
    <t>3.其他教育扶贫</t>
  </si>
  <si>
    <t>六、健康扶贫</t>
  </si>
  <si>
    <t>1.参加城乡居民基本医疗保险</t>
  </si>
  <si>
    <t>2.参加大病保险</t>
  </si>
  <si>
    <t>3.接受医疗救助</t>
  </si>
  <si>
    <t>4.参加其他补充医疗保险</t>
  </si>
  <si>
    <t>5.参加意外保险</t>
  </si>
  <si>
    <t>6.接受大病（地方病）救治</t>
  </si>
  <si>
    <t>七、危房改造</t>
  </si>
  <si>
    <t>农村危房改造</t>
  </si>
  <si>
    <t>八、金融扶贫</t>
  </si>
  <si>
    <t>1.扶贫小额贷款贴息</t>
  </si>
  <si>
    <t>2.扶贫龙头企业合作社等经营主体贷款贴息</t>
  </si>
  <si>
    <t>3.产业保险</t>
  </si>
  <si>
    <t>4.扶贫小额信贷风险补偿金</t>
  </si>
  <si>
    <t>九、生活条件改善</t>
  </si>
  <si>
    <t>1.入户路改造</t>
  </si>
  <si>
    <t>2.解决安全饮水</t>
  </si>
  <si>
    <t>3.厨房厕所圈舍等改造</t>
  </si>
  <si>
    <t>十、综合保障性扶贫</t>
  </si>
  <si>
    <t>1.享受农村居民最低生活保障</t>
  </si>
  <si>
    <t>2.享受特困人员救助供养</t>
  </si>
  <si>
    <t>3.参加城乡居民基本养老保险</t>
  </si>
  <si>
    <t>4.接受留守关爱服务</t>
  </si>
  <si>
    <t>5.接受临时救助</t>
  </si>
  <si>
    <t>十一、村基础设施</t>
  </si>
  <si>
    <t>1.通村、组路道路硬化及护栏</t>
  </si>
  <si>
    <t>2.通生产用电</t>
  </si>
  <si>
    <t>3.通生活用电</t>
  </si>
  <si>
    <t>4.光纤宽带接入</t>
  </si>
  <si>
    <t>5.产业路</t>
  </si>
  <si>
    <t>6.其他</t>
  </si>
  <si>
    <t>十二、村公共服务</t>
  </si>
  <si>
    <t>1.规划保留的村小学改造</t>
  </si>
  <si>
    <t>2.标准化卫生室</t>
  </si>
  <si>
    <t>3.幼儿园建设</t>
  </si>
  <si>
    <t>4.村级文化活动广场</t>
  </si>
  <si>
    <t>十三、项目管理费</t>
  </si>
  <si>
    <t>附件14</t>
  </si>
  <si>
    <r>
      <rPr>
        <sz val="28"/>
        <rFont val="方正小标宋简体"/>
        <charset val="134"/>
      </rPr>
      <t>柞水县</t>
    </r>
    <r>
      <rPr>
        <u/>
        <sz val="28"/>
        <rFont val="方正小标宋简体"/>
        <charset val="134"/>
      </rPr>
      <t xml:space="preserve">2020 </t>
    </r>
    <r>
      <rPr>
        <sz val="28"/>
        <rFont val="方正小标宋简体"/>
        <charset val="134"/>
      </rPr>
      <t xml:space="preserve">年度县级脱贫攻坚项目库明细表 </t>
    </r>
  </si>
  <si>
    <t>项目名称
（自定义名称）</t>
  </si>
  <si>
    <t>项目摘要
（建设内容及规模）</t>
  </si>
  <si>
    <t>项目实施地点</t>
  </si>
  <si>
    <t>规划
年度</t>
  </si>
  <si>
    <t>主管
单位</t>
  </si>
  <si>
    <t>项目
负责
人</t>
  </si>
  <si>
    <t>项目预算总投资（万元）</t>
  </si>
  <si>
    <t>项目
归属</t>
  </si>
  <si>
    <t>是否纳入年度项目实施计划</t>
  </si>
  <si>
    <t>是否“贫困村提升工程”</t>
  </si>
  <si>
    <t>是否资产收益扶贫</t>
  </si>
  <si>
    <t>是否增加村集体收入</t>
  </si>
  <si>
    <t>是否易地搬迁后扶项目</t>
  </si>
  <si>
    <t>直接受益
贫困人口</t>
  </si>
  <si>
    <t>受益总人口</t>
  </si>
  <si>
    <t>带贫减贫机制</t>
  </si>
  <si>
    <t>绩效目标</t>
  </si>
  <si>
    <t>备注</t>
  </si>
  <si>
    <t>请勿删除</t>
  </si>
  <si>
    <t>是否扶贫局下达的专项扶贫资金项目</t>
  </si>
  <si>
    <t>镇/办</t>
  </si>
  <si>
    <t>村/社区</t>
  </si>
  <si>
    <t>其中：财政专项扶贫资金</t>
  </si>
  <si>
    <t>其中：除财政专项扶贫资金外的资金</t>
  </si>
  <si>
    <t>新建</t>
  </si>
  <si>
    <t>2018年</t>
  </si>
  <si>
    <t>解决“两不愁三保障”项目</t>
  </si>
  <si>
    <t>是</t>
  </si>
  <si>
    <t>小计</t>
  </si>
  <si>
    <t>中央</t>
  </si>
  <si>
    <t>省级</t>
  </si>
  <si>
    <t>市级</t>
  </si>
  <si>
    <t>县级</t>
  </si>
  <si>
    <t>1.其他财政资金</t>
  </si>
  <si>
    <t>2.地方债务资金</t>
  </si>
  <si>
    <t>3.易地扶贫搬迁资金</t>
  </si>
  <si>
    <t>4.定点扶贫资金</t>
  </si>
  <si>
    <t>5.东西部协作资金</t>
  </si>
  <si>
    <t>6.社会捐赠资金</t>
  </si>
  <si>
    <t>7.银行贷款资金</t>
  </si>
  <si>
    <t>8.自筹</t>
  </si>
  <si>
    <t>户数
(户)</t>
  </si>
  <si>
    <t>人数
（人）</t>
  </si>
  <si>
    <t>续建</t>
  </si>
  <si>
    <t>2019年</t>
  </si>
  <si>
    <t>巩固提升项目</t>
  </si>
  <si>
    <t>否</t>
  </si>
  <si>
    <t>总 计</t>
  </si>
  <si>
    <t>2020年</t>
  </si>
  <si>
    <t>2021年</t>
  </si>
  <si>
    <t>1</t>
  </si>
  <si>
    <t>2020年度杏坪镇天埫村村烤烟连翘种植项目</t>
  </si>
  <si>
    <t>种植烤烟300亩、扩建种植及管护连翘110亩</t>
  </si>
  <si>
    <t>杏坪镇</t>
  </si>
  <si>
    <t>天埫村</t>
  </si>
  <si>
    <t>县发改局</t>
  </si>
  <si>
    <t>袁小勇</t>
  </si>
  <si>
    <t>采取“基地+贫困户”模式，通过土地流转、入股分红、提供就业岗位带动贫困户增收</t>
  </si>
  <si>
    <t>预计户均增收1800元</t>
  </si>
  <si>
    <t>2</t>
  </si>
  <si>
    <t>2020年度柞水高淳茶园共建项目</t>
  </si>
  <si>
    <t>建设茶园500亩</t>
  </si>
  <si>
    <t>中台村</t>
  </si>
  <si>
    <t>预计户均增收1600元</t>
  </si>
  <si>
    <t>3</t>
  </si>
  <si>
    <t>2020年度中台村早园竹示范园</t>
  </si>
  <si>
    <t>建设早园竹示范园200亩</t>
  </si>
  <si>
    <t>预计户均增收1000元</t>
  </si>
  <si>
    <t>4</t>
  </si>
  <si>
    <t>2020年度柞水县日用消费品、农产品仓储冷链物流配送中心建设项目</t>
  </si>
  <si>
    <t>建设占地面积5000㎡，仓储面积3000㎡的日用消费品，农产品仓储冷链物流配送中心</t>
  </si>
  <si>
    <t>乾佑街办</t>
  </si>
  <si>
    <t>什家湾村</t>
  </si>
  <si>
    <t>张军红</t>
  </si>
  <si>
    <t>预计户均增收1100元</t>
  </si>
  <si>
    <t>5</t>
  </si>
  <si>
    <t>2020年度数字柞水产业大数据平台项目（数字经济产业园区）</t>
  </si>
  <si>
    <t>建设数字柞水产业大数据平台项目，数字柞水大楼6600平米，停车场2000平米，配套设施600平米，内部道路、绿化、路灯、供水、排水、污水处理、网络信息设施。</t>
  </si>
  <si>
    <t>柞水县凤凰镇</t>
  </si>
  <si>
    <t>金凤村</t>
  </si>
  <si>
    <t>阮东</t>
  </si>
  <si>
    <t>6</t>
  </si>
  <si>
    <t>2020年度柞水县杏坪镇木耳加工包装扶贫车间</t>
  </si>
  <si>
    <t>木耳加工包装线一条。建设木耳包装车间350㎡，库房1500㎡，展厅150㎡，完善道路、绿化、电力等基础设施配套工程。</t>
  </si>
  <si>
    <t>柞水县杏坪镇</t>
  </si>
  <si>
    <t>杏坪社区</t>
  </si>
  <si>
    <t>采取“企业+基地+贫困户”模式，通过土地流转、入股分红、提供就业岗位带动贫困户增收</t>
  </si>
  <si>
    <t>预计户均增收2000元</t>
  </si>
  <si>
    <t>7</t>
  </si>
  <si>
    <t>2020年度柞水杏坪木耳菌包生产线建设项目</t>
  </si>
  <si>
    <t>续建食用菌菌包生产线一条，年产食用菌包2000万袋；新增标准化生产车间3900㎡；购置自动上架机、自动翻筐机、自动接种机等工厂化木耳生产全自动成套生产设备180台（套）；完善相关附属基础工程。</t>
  </si>
  <si>
    <t>肖台村</t>
  </si>
  <si>
    <t>宋涛</t>
  </si>
  <si>
    <t>预计户均增收2100元</t>
  </si>
  <si>
    <t>8</t>
  </si>
  <si>
    <t>2020年度柞水县金盆百万斤木耳工厂化生产项目</t>
  </si>
  <si>
    <t>一期项目总投资4600万元，建设生产车间4200平米，养菌房两栋6500平米，办公及生活用房1000平米，厂区道路硬化、绿化、给排水、电力通讯等基础设施。带动200户贫困户进厂务工，实现就业脱贫。 二期项目预计总投资4000万元，预期建设100亩木耳种植示范基地，计划引进香菇、金针菇等食用菌栽培技术</t>
  </si>
  <si>
    <t>下梁镇</t>
  </si>
  <si>
    <t>金盆村</t>
  </si>
  <si>
    <t>赵世荆</t>
  </si>
  <si>
    <t>9</t>
  </si>
  <si>
    <t>2020年度小岭镇2000万袋菌包生产线建设项目</t>
  </si>
  <si>
    <t>续建标准化菌包生产厂5600㎡；续建年产2000万袋黑木耳菌包生产线一条；新增养菌房10800㎡、办公及生活用房1500㎡；购置搅拌机、自动装袋、窝口机一体机等配套设备；完善相关附属基础工程。</t>
  </si>
  <si>
    <t>小岭镇</t>
  </si>
  <si>
    <t>金米村</t>
  </si>
  <si>
    <t>陈律</t>
  </si>
  <si>
    <t>预计户均增收1900元</t>
  </si>
  <si>
    <t>10</t>
  </si>
  <si>
    <t>2020年度中华蜂养殖甜蜜产业+社区工厂</t>
  </si>
  <si>
    <t>新建1家蜜蜂加工包装社区工厂，吸纳50名职工群众稳定就业;新发展养蜂1000户，2.6万箱，解决1200余名职工群众就业问题.</t>
  </si>
  <si>
    <t>营盘镇</t>
  </si>
  <si>
    <t>营镇社区</t>
  </si>
  <si>
    <t>杨洋</t>
  </si>
  <si>
    <t>11</t>
  </si>
  <si>
    <t>2020年度杏坪镇天埫村魔芋、意蜂种养殖项目</t>
  </si>
  <si>
    <t>魔芋种植200亩、养殖意蜂200箱</t>
  </si>
  <si>
    <t>村集体经济带动、收益分红</t>
  </si>
  <si>
    <t>预计户均增收800元</t>
  </si>
  <si>
    <t>12</t>
  </si>
  <si>
    <t>2020年度营盘镇曹店村花卉种植项目</t>
  </si>
  <si>
    <t>扩建花卉种植50亩</t>
  </si>
  <si>
    <t>曹店村二组</t>
  </si>
  <si>
    <t>13</t>
  </si>
  <si>
    <t>2020年度营盘镇曹店村粉条加工项目</t>
  </si>
  <si>
    <t>新建洋芋粉粉条加工厂1座</t>
  </si>
  <si>
    <t>曹店村三组</t>
  </si>
  <si>
    <t>14</t>
  </si>
  <si>
    <t>2020年度营盘镇药王堂村苗木培育水杂果种植项目</t>
  </si>
  <si>
    <t>苗木培育及水杂果种植200亩</t>
  </si>
  <si>
    <t>药王堂村一组</t>
  </si>
  <si>
    <t>15</t>
  </si>
  <si>
    <t>2020年度小岭镇岭丰村木耳温室大棚项目</t>
  </si>
  <si>
    <t>在三四组新建木耳温室大棚15个</t>
  </si>
  <si>
    <t>岭丰村三组四组</t>
  </si>
  <si>
    <t>16</t>
  </si>
  <si>
    <t>2020年度曹坪镇九间房村土鸡提纯项目</t>
  </si>
  <si>
    <t>建设防疫室18平米，种鸡提纯室54平方米，化验室18平方米及相应设备，土鸡提纯3000套；扩建鸡舍3栋600平方米；配套建设道路硬化800米、苜蓿种植50亩。</t>
  </si>
  <si>
    <t>曹坪镇</t>
  </si>
  <si>
    <t>曹坪镇九间房村</t>
  </si>
  <si>
    <t>姚琪</t>
  </si>
  <si>
    <t>17</t>
  </si>
  <si>
    <t>2020年度银碗村中药材种植</t>
  </si>
  <si>
    <t>种植五味子、连翘、玄参各500亩</t>
  </si>
  <si>
    <t>银碗村</t>
  </si>
  <si>
    <t>农业产业项目</t>
  </si>
  <si>
    <t>2020年营盘镇药王堂村种植项目</t>
  </si>
  <si>
    <t>地栽木耳20万袋，药材种植，林下经济</t>
  </si>
  <si>
    <t>药王堂村</t>
  </si>
  <si>
    <t>县扶贫局</t>
  </si>
  <si>
    <t>朱恢玲</t>
  </si>
  <si>
    <t>村集体经济带动</t>
  </si>
  <si>
    <t>通过发展集体经济，带动贫困户人均增收800元</t>
  </si>
  <si>
    <t>2020年营镇社区种养植项目</t>
  </si>
  <si>
    <t>地栽木耳5万袋，中华蜂养殖800箱，蘑菇种植10万袋</t>
  </si>
  <si>
    <t>房春华</t>
  </si>
  <si>
    <t>2020年营盘镇北河村木耳大棚建设项目</t>
  </si>
  <si>
    <t>新建木耳大棚10座</t>
  </si>
  <si>
    <t>北河村</t>
  </si>
  <si>
    <t>汪世东</t>
  </si>
  <si>
    <t>通过发展地栽木耳5万袋，带动贫困户增收。</t>
  </si>
  <si>
    <t>2020年营盘镇秦丰村木耳大棚项目2</t>
  </si>
  <si>
    <t>新建木耳基地大棚61座11753.6平方米</t>
  </si>
  <si>
    <t>秦丰村</t>
  </si>
  <si>
    <t>吴向阳</t>
  </si>
  <si>
    <t>通过建设木耳大棚61个，促使贫困户发展木耳74万代，人均增收1000元</t>
  </si>
  <si>
    <t>2020年营盘镇秦丰村木耳菌包订购项目</t>
  </si>
  <si>
    <t>订购木耳菌包</t>
  </si>
  <si>
    <t>通过发展吊袋木耳81万袋，带动贫困户人均增收1000元</t>
  </si>
  <si>
    <t>2020年营盘镇秦丰村种养殖项目</t>
  </si>
  <si>
    <t>木耳菌包70万袋补助，花卉种植，药材种植</t>
  </si>
  <si>
    <t>2020年营盘镇龙潭村种植项目</t>
  </si>
  <si>
    <t>药材种植30亩，发展菌类种植8亩，袋料香菇10万袋建大棚20个。</t>
  </si>
  <si>
    <t>龙潭村</t>
  </si>
  <si>
    <t>彭方有</t>
  </si>
  <si>
    <t>2020年营盘镇两河村冷水鱼产业发展项目</t>
  </si>
  <si>
    <t>冷水鱼养殖10万尾</t>
  </si>
  <si>
    <t>两河村</t>
  </si>
  <si>
    <t>唐安民</t>
  </si>
  <si>
    <t>通过发展冷水鱼养殖，带动贫困户户均增收1000元</t>
  </si>
  <si>
    <t>2020年乾佑街办车家河村木耳产业项目</t>
  </si>
  <si>
    <t>发展木耳栽培200亩</t>
  </si>
  <si>
    <t>乾佑
街办</t>
  </si>
  <si>
    <t>车家河村</t>
  </si>
  <si>
    <t>韩祖东</t>
  </si>
  <si>
    <t>通过发展木耳项目，带动199户贫困户脱贫增收</t>
  </si>
  <si>
    <t>2020年乾佑街办车家河村养殖项目</t>
  </si>
  <si>
    <t>发展林下经济6000平方米，用于散养鸡、散养猪</t>
  </si>
  <si>
    <t>通过发展养殖项目，带动199户贫困户脱贫增收</t>
  </si>
  <si>
    <t>2020年乾佑街办车家河村农产品加工项目</t>
  </si>
  <si>
    <t>建农副产品加工车间200平方米，加工豆腐、腊肉、包谷酒、木耳香菇蜂蜜土鸡蛋特产的加工包装</t>
  </si>
  <si>
    <t>发展农产品加工，带动199户贫困户脱贫增收</t>
  </si>
  <si>
    <t>2020年乾佑街办什家湾村木耳产业项目</t>
  </si>
  <si>
    <t>发展木耳栽培50亩</t>
  </si>
  <si>
    <t>周志勇</t>
  </si>
  <si>
    <t>通过发展木耳项目，带动40户贫困户脱贫增收</t>
  </si>
  <si>
    <t>2020年乾佑街办什家湾村林果种植项目</t>
  </si>
  <si>
    <t>水杂果种植200亩</t>
  </si>
  <si>
    <t>通过发展林果项目，带动54户贫困户脱贫增收</t>
  </si>
  <si>
    <t>2020年乾佑街办北关社区五味子种植项目</t>
  </si>
  <si>
    <t>五味子种植2000亩</t>
  </si>
  <si>
    <t>北关
社区</t>
  </si>
  <si>
    <t>卢功明</t>
  </si>
  <si>
    <t>通过发展地栽木耳项目，带动15户贫困户脱贫增收</t>
  </si>
  <si>
    <t>2020年乾佑街办北关社区豆腐坊加工项目</t>
  </si>
  <si>
    <t>修建面积500平方米，加工豆制品</t>
  </si>
  <si>
    <t>通过豆制品加工项目，带动14户贫困户脱贫增收</t>
  </si>
  <si>
    <t>2020年乾佑街办石镇社区连翘种植项目</t>
  </si>
  <si>
    <t>种植连翘150亩</t>
  </si>
  <si>
    <t>石镇
社区</t>
  </si>
  <si>
    <t>张春</t>
  </si>
  <si>
    <t>通过发展地栽木耳项目，带动24户贫困户脱贫增收</t>
  </si>
  <si>
    <t>2020年乾佑街办马房子村地栽木耳项目</t>
  </si>
  <si>
    <t>发展地栽木耳30亩</t>
  </si>
  <si>
    <t>马房子村</t>
  </si>
  <si>
    <t>张学斌</t>
  </si>
  <si>
    <t>通过发展地栽木耳项目，带动73户贫困户脱贫增收</t>
  </si>
  <si>
    <t>2020年乾佑街办马房子村林下经济项目</t>
  </si>
  <si>
    <t>水杂果基地建设250亩</t>
  </si>
  <si>
    <t>王礼志</t>
  </si>
  <si>
    <t>通过林下经济发展带动</t>
  </si>
  <si>
    <t>通过林下经济发展，带动10户贫困户增收</t>
  </si>
  <si>
    <t>2020年乾佑街办马房子村豆制品加工项目</t>
  </si>
  <si>
    <t>年加工豆制品100吨</t>
  </si>
  <si>
    <t>通过发展豆制品加工项目，带动73户贫困户脱贫增收</t>
  </si>
  <si>
    <t>2020年乾佑街办梨园村木耳产业项目</t>
  </si>
  <si>
    <t>发展吊袋木耳15亩</t>
  </si>
  <si>
    <t>梨园村</t>
  </si>
  <si>
    <t>袁正华</t>
  </si>
  <si>
    <t>通过发展地栽木耳项目，带动27户贫困户脱贫增收</t>
  </si>
  <si>
    <t>2019年乾佑街办车家河村木耳基地大棚建设项目</t>
  </si>
  <si>
    <t>新建木耳基地大棚22座4554平方米</t>
  </si>
  <si>
    <t>通过木耳基地大棚建设项目，带动199户贫困户脱贫增收</t>
  </si>
  <si>
    <t>农业农村局</t>
  </si>
  <si>
    <t>2020年乾佑街办什家湾村木耳基地大棚建设项目</t>
  </si>
  <si>
    <t>新建木耳基地大棚31座10152平方米</t>
  </si>
  <si>
    <t>通过木耳基地大棚建设项目，带动40户贫困户脱贫增收</t>
  </si>
  <si>
    <t>通过发展木耳产业项目，带动199户贫困户脱贫增收</t>
  </si>
  <si>
    <t>吊袋木耳栽培袋数70万袋，地栽木耳,15万袋</t>
  </si>
  <si>
    <t>63</t>
  </si>
  <si>
    <t>通过发展木耳产业项目，带动40户贫困户脱贫增收</t>
  </si>
  <si>
    <t>2020年下梁镇老庵寺村香菇种植项目</t>
  </si>
  <si>
    <t>香菇种植100万袋</t>
  </si>
  <si>
    <t>老庵寺村</t>
  </si>
  <si>
    <t>余方学</t>
  </si>
  <si>
    <t>通过香菇种植100万袋带动贫困户增收1000元</t>
  </si>
  <si>
    <t>2020年下梁镇金盆村种植项目</t>
  </si>
  <si>
    <t>地栽木耳50亩</t>
  </si>
  <si>
    <t>朱正红</t>
  </si>
  <si>
    <t>通过地栽木耳50亩带动贫困户增收1000元</t>
  </si>
  <si>
    <t>2020年下梁镇西川村吊袋木耳项目</t>
  </si>
  <si>
    <t>发展吊袋木耳60万袋</t>
  </si>
  <si>
    <t>西川村</t>
  </si>
  <si>
    <t>何照林</t>
  </si>
  <si>
    <t>通过发展吊袋木耳60万袋带动贫困户增收1000元</t>
  </si>
  <si>
    <t>2020年下梁镇胜利村花卉大棚建设项目</t>
  </si>
  <si>
    <t>花卉种植80亩，建设大个棚25个喷灌设施80亩，产业路500米，监控设施</t>
  </si>
  <si>
    <t>胜利村</t>
  </si>
  <si>
    <t>王金富</t>
  </si>
  <si>
    <t>通过花卉种植80亩，建设大个棚25个喷灌设施80亩，产业路500米，监控设施带动贫困户增收1000元</t>
  </si>
  <si>
    <t>2020年下梁镇明星社区农产品加工项目</t>
  </si>
  <si>
    <t>农产品加工占地9.1亩</t>
  </si>
  <si>
    <t>下梁</t>
  </si>
  <si>
    <t>明星社区</t>
  </si>
  <si>
    <t>华勇</t>
  </si>
  <si>
    <t>通过农产品加工占地9.1亩带动贫困户增收1000元</t>
  </si>
  <si>
    <t>2020年下梁镇沙坪社区社区工厂项目</t>
  </si>
  <si>
    <t>社区工厂667㎡</t>
  </si>
  <si>
    <t>沙坪社区</t>
  </si>
  <si>
    <t>冯道顺</t>
  </si>
  <si>
    <t>通过建设社区工厂667㎡带动贫困户增收1000元</t>
  </si>
  <si>
    <t>2020年下梁镇沙坪社区加工、养殖项目</t>
  </si>
  <si>
    <t>老作坊豆制品厂、康汇种养殖农民合作社</t>
  </si>
  <si>
    <t>通过老作坊豆制品厂、康汇种养殖农民合作社带动贫困户增收1000元</t>
  </si>
  <si>
    <t>2020年下梁镇沙坪社区豆制品加工项目</t>
  </si>
  <si>
    <t>豆制品加工厂房1200平方米、豆腐干20万袋</t>
  </si>
  <si>
    <t>通过发展豆制品加工厂房1200平方米、豆腐干20万袋，带动80户贫困户增收</t>
  </si>
  <si>
    <t>2020年下梁镇老庵寺村袋料香菇项目</t>
  </si>
  <si>
    <t>建设大棚157个</t>
  </si>
  <si>
    <t>通过发展袋料香菇30万袋，建设大棚157个带动132户贫困户增收1400元</t>
  </si>
  <si>
    <t>2020年下梁镇西川村吊袋木耳大棚项目</t>
  </si>
  <si>
    <t>建设木耳大棚108个</t>
  </si>
  <si>
    <t>通过购买吊袋木耳大棚建设108个，带动贫困户户增收1000元</t>
  </si>
  <si>
    <t>2020年下梁镇西川村木耳产业项目</t>
  </si>
  <si>
    <t>购买吊袋木耳15万袋，地栽木耳5万袋</t>
  </si>
  <si>
    <t>通过购买吊袋木耳15万袋、地栽木耳5万袋，带动贫困户户增收1200元</t>
  </si>
  <si>
    <t>2020年下梁镇金盆村地栽木耳项目</t>
  </si>
  <si>
    <t>地栽木耳18万袋</t>
  </si>
  <si>
    <t>通过发展地栽木耳18万袋，带动118户贫困户增收</t>
  </si>
  <si>
    <t>2020年下梁镇胜利村花卉产业发展项目</t>
  </si>
  <si>
    <t>发展盆栽花卉10万盆</t>
  </si>
  <si>
    <t>通过发展盆栽花卉10万盆带动贫困户增收800元</t>
  </si>
  <si>
    <t>2020年下梁镇石瓮社区草莓采摘园建设项目</t>
  </si>
  <si>
    <t>新建草莓采摘园20亩,新建草莓大棚12个。</t>
  </si>
  <si>
    <t>石瓮社区</t>
  </si>
  <si>
    <t>张国学</t>
  </si>
  <si>
    <t>通过新建草莓采摘园20亩，新建草莓大棚带动105户贫困户增收</t>
  </si>
  <si>
    <t>2020年下梁镇四新村秋季香菇及大棚建设项目</t>
  </si>
  <si>
    <t>发展秋季香菇20万袋，建大棚15个。</t>
  </si>
  <si>
    <t>四新村</t>
  </si>
  <si>
    <t>杜鹏</t>
  </si>
  <si>
    <t>通过发展秋季香菇20万袋，建设大棚15个，带动164户贫困户增收</t>
  </si>
  <si>
    <t>2020年小岭镇金米村木耳基地大棚产业发展项目</t>
  </si>
  <si>
    <t>新建木耳基地大棚52座15240平方米</t>
  </si>
  <si>
    <t>江百川</t>
  </si>
  <si>
    <t>村集体经济产业带动</t>
  </si>
  <si>
    <r>
      <rPr>
        <sz val="12"/>
        <rFont val="等线"/>
        <charset val="134"/>
      </rPr>
      <t>通过村集体经济木耳产业带动</t>
    </r>
    <r>
      <rPr>
        <b/>
        <sz val="12"/>
        <rFont val="等线"/>
        <charset val="134"/>
      </rPr>
      <t>133</t>
    </r>
    <r>
      <rPr>
        <sz val="12"/>
        <rFont val="等线"/>
        <charset val="134"/>
      </rPr>
      <t>贫困户增收</t>
    </r>
  </si>
  <si>
    <t>2020年小岭镇金米村木耳产业发展项目</t>
  </si>
  <si>
    <t>2020年新建凤凰镇清水村木耳大棚</t>
  </si>
  <si>
    <t>2019年新建凤凰镇清水村木耳大棚55座15376平方米</t>
  </si>
  <si>
    <t>凤凰镇</t>
  </si>
  <si>
    <t>清水村</t>
  </si>
  <si>
    <t>汪学明</t>
  </si>
  <si>
    <t>发展吊袋木耳，促进贫困户增收</t>
  </si>
  <si>
    <t>通过发展吊袋木耳，带动84户贫困户增收</t>
  </si>
  <si>
    <t>县农业农村局</t>
  </si>
  <si>
    <t>2020年清水村购买木耳菌包</t>
  </si>
  <si>
    <t>吊袋木耳60万袋</t>
  </si>
  <si>
    <t>带动贫困户发展木耳产业增收</t>
  </si>
  <si>
    <t>带动84户贫困户增收</t>
  </si>
  <si>
    <t>2020年龙潭村种植玄参、魔芋项目</t>
  </si>
  <si>
    <t>种植玄参、魔芋100亩</t>
  </si>
  <si>
    <t>何降玲</t>
  </si>
  <si>
    <t>通过产业扶贫带动扶贫</t>
  </si>
  <si>
    <t>带动89户贫困户增收</t>
  </si>
  <si>
    <t>县药办</t>
  </si>
  <si>
    <t>2020年大寺沟村种植连翘项目</t>
  </si>
  <si>
    <t>种植连翘200亩</t>
  </si>
  <si>
    <t>大寺沟村</t>
  </si>
  <si>
    <t>张德成</t>
  </si>
  <si>
    <t>带动67户贫困户增收</t>
  </si>
  <si>
    <t>2019年党台村木耳大棚项目</t>
  </si>
  <si>
    <t>新建木耳基地大棚55座17336平方米</t>
  </si>
  <si>
    <t>党台村</t>
  </si>
  <si>
    <t>邓有军</t>
  </si>
  <si>
    <t>产业带动扶贫</t>
  </si>
  <si>
    <t>通过发展木耳产业带动户贫困户增收</t>
  </si>
  <si>
    <t>2019年杏坪社区木耳大棚项目</t>
  </si>
  <si>
    <t>新建木耳基地大棚72座17084平方米</t>
  </si>
  <si>
    <t>孔祥力</t>
  </si>
  <si>
    <t>通过发展产业带动45户贫困户增收</t>
  </si>
  <si>
    <t>2019年肖台村木耳大棚项目</t>
  </si>
  <si>
    <t>新建木耳基地大棚50座15154平方米</t>
  </si>
  <si>
    <t>杜福旺</t>
  </si>
  <si>
    <t>通过发展产业带动159户贫困户增收</t>
  </si>
  <si>
    <t>2020年杏坪镇党台村吊袋木耳产业菌包补助项目</t>
  </si>
  <si>
    <t>吊袋木耳120万袋</t>
  </si>
  <si>
    <t>王大地</t>
  </si>
  <si>
    <t>产业扶持</t>
  </si>
  <si>
    <t>带动贫困户增收</t>
  </si>
  <si>
    <t>2020年杏坪镇党台村产业发展项目</t>
  </si>
  <si>
    <t>续建大棚10个</t>
  </si>
  <si>
    <t>2020年杏坪镇党台村种植地栽木耳项目</t>
  </si>
  <si>
    <t>地栽木耳100亩</t>
  </si>
  <si>
    <t>2020年杏坪镇天埫村中药材、构树种植项目</t>
  </si>
  <si>
    <t>中药材、构树种植200亩</t>
  </si>
  <si>
    <t>2020年杏坪镇肖台村木耳产业菌包补助项目</t>
  </si>
  <si>
    <t>购买吊袋木耳菌包100万袋</t>
  </si>
  <si>
    <t>王大莲</t>
  </si>
  <si>
    <t>带动158户贫困户增收</t>
  </si>
  <si>
    <t>2020年杏坪镇肖台村中药材种植项目</t>
  </si>
  <si>
    <t>种植中药材2000亩</t>
  </si>
  <si>
    <t>带动70户贫困户增收</t>
  </si>
  <si>
    <t>2020年杏坪镇肖台村特色养殖项目</t>
  </si>
  <si>
    <t>养殖蟾蜍2万只，猪獾2只，狐狸2只</t>
  </si>
  <si>
    <t>赖祥波</t>
  </si>
  <si>
    <t>带动10户贫困户增收脱贫</t>
  </si>
  <si>
    <t>2020年杏坪镇肖台村养鱼项目</t>
  </si>
  <si>
    <t>建设鱼池20亩</t>
  </si>
  <si>
    <t>带动20户贫困户增收脱贫</t>
  </si>
  <si>
    <t>2020年柞水中博肖台村土特产加工项目</t>
  </si>
  <si>
    <t>建设土特产加工生产线一条</t>
  </si>
  <si>
    <t>2020年杏坪镇晨光村木瓜回收加工业项目</t>
  </si>
  <si>
    <t>200亩</t>
  </si>
  <si>
    <t>晨光村</t>
  </si>
  <si>
    <t>农业综合服务站</t>
  </si>
  <si>
    <t>2020年杏坪镇晨光村构树种植项目</t>
  </si>
  <si>
    <t>构树200亩、艾蒿200亩</t>
  </si>
  <si>
    <t>2020年杏坪镇晨光村中药材种植项目</t>
  </si>
  <si>
    <t>中药材种植200亩</t>
  </si>
  <si>
    <t>2020年杏坪镇晨光村猪、牛、鸡养殖项目</t>
  </si>
  <si>
    <t>猪500头、鸡1000只、牛200头</t>
  </si>
  <si>
    <t>2020年杏坪镇柴庄社区中药材种植项目</t>
  </si>
  <si>
    <t>新增种植丹参、白芨、板蓝根50亩</t>
  </si>
  <si>
    <t>柴庄社区</t>
  </si>
  <si>
    <t>2020年杏坪镇柴庄社区种植魔芋项目</t>
  </si>
  <si>
    <t>新增魔芋50亩</t>
  </si>
  <si>
    <t>2020年杏坪镇柴庄社区种植构树项目</t>
  </si>
  <si>
    <t>新增构树50亩</t>
  </si>
  <si>
    <t>2020年杏坪镇腰庄村构树种植项目</t>
  </si>
  <si>
    <t>构树、五味子100亩</t>
  </si>
  <si>
    <t>腰庄村</t>
  </si>
  <si>
    <t>2020年杏坪镇中山村五味子种植项目</t>
  </si>
  <si>
    <t>新种植五味子3000亩，科管2000亩</t>
  </si>
  <si>
    <t>中山村</t>
  </si>
  <si>
    <t>2020年杏坪镇中台村茶园建设项目</t>
  </si>
  <si>
    <t>扩建茶园300亩</t>
  </si>
  <si>
    <t>2020年杏坪镇油房村集体经济种植项目</t>
  </si>
  <si>
    <t>构树管护200亩、五味子1500亩、苍术白芨200亩；</t>
  </si>
  <si>
    <t>油房村</t>
  </si>
  <si>
    <t>2020年杏坪镇杏坪社区艾蒿种植项目</t>
  </si>
  <si>
    <t>2000亩</t>
  </si>
  <si>
    <t>2020年杏坪镇杏坪社区菊花种植项目</t>
  </si>
  <si>
    <t>1000亩</t>
  </si>
  <si>
    <t>2020年杏坪镇严坪村构树种植项目</t>
  </si>
  <si>
    <t>258亩</t>
  </si>
  <si>
    <t>严坪村</t>
  </si>
  <si>
    <t>2020年杏坪镇严坪村连翘种植项目</t>
  </si>
  <si>
    <t>新种300亩</t>
  </si>
  <si>
    <t>2020年杏坪镇云蒙村烤烟中药材种植项目</t>
  </si>
  <si>
    <t>新增种植烤烟中药材亩</t>
  </si>
  <si>
    <t>云蒙村</t>
  </si>
  <si>
    <t>2020年杏坪镇云蒙村段木木耳项目</t>
  </si>
  <si>
    <t>段木木耳500架</t>
  </si>
  <si>
    <t>2020年杏坪镇云蒙村野生五味子项目</t>
  </si>
  <si>
    <t>144户</t>
  </si>
  <si>
    <t>2020年杏坪镇云蒙村药材项目</t>
  </si>
  <si>
    <t>230亩</t>
  </si>
  <si>
    <t>2020年杏坪镇柴庄社区散养鸡养殖</t>
  </si>
  <si>
    <t>散养养鸡8000只</t>
  </si>
  <si>
    <t>2020年杏坪镇联丰村养牛项目</t>
  </si>
  <si>
    <t>养牛</t>
  </si>
  <si>
    <t>联丰村</t>
  </si>
  <si>
    <t>2020年杏坪镇腰庄村养猪、养鸡项目</t>
  </si>
  <si>
    <t>猪、鸡</t>
  </si>
  <si>
    <t>2020年杏坪镇云蒙村猪、牛、鸡养殖项目</t>
  </si>
  <si>
    <t>养猪.养牛.养鸡</t>
  </si>
  <si>
    <t>2020年杏坪镇中山村猪、牛、鸡养殖项目</t>
  </si>
  <si>
    <t>养猪、养牛、养鸡</t>
  </si>
  <si>
    <t>2020年杏坪镇油房村1000头生猪标准化扩建项目、油房村200头标准化驴场新建项目</t>
  </si>
  <si>
    <t>养猪1000头、驴200头</t>
  </si>
  <si>
    <t>2020年杏坪镇杏坪社区土鸡养殖项目</t>
  </si>
  <si>
    <t>30000只</t>
  </si>
  <si>
    <t>2020年杏坪镇杏坪社区养猪项目</t>
  </si>
  <si>
    <t>1000头</t>
  </si>
  <si>
    <t>2020年杏坪镇联丰村土猪养殖项目</t>
  </si>
  <si>
    <t>土猪200头</t>
  </si>
  <si>
    <t>2020年杏坪镇联合村农产品加工项目</t>
  </si>
  <si>
    <t>农产品初.深加工</t>
  </si>
  <si>
    <t>联合村</t>
  </si>
  <si>
    <t>2020年杏坪镇云蒙村服装加工项目</t>
  </si>
  <si>
    <t>服装加工</t>
  </si>
  <si>
    <t>2020年杏坪镇腰庄村服装加工项目</t>
  </si>
  <si>
    <t>2020年杏坪镇杏坪社区艾叶库存厂房项目</t>
  </si>
  <si>
    <t>1000平方米</t>
  </si>
  <si>
    <t>2020年杏坪镇严坪村土特产项目</t>
  </si>
  <si>
    <t>土特产加工及销售</t>
  </si>
  <si>
    <t>2020年林下经济</t>
  </si>
  <si>
    <t>红头赤菇500亩</t>
  </si>
  <si>
    <t>瓦房口镇</t>
  </si>
  <si>
    <t>大河村</t>
  </si>
  <si>
    <t>张彩霞</t>
  </si>
  <si>
    <t>入股分红</t>
  </si>
  <si>
    <t>通过产业发展项目实施带动贫困户增收1500元</t>
  </si>
  <si>
    <t>2020年地栽木耳</t>
  </si>
  <si>
    <t>金星村</t>
  </si>
  <si>
    <t>蔡庸哲</t>
  </si>
  <si>
    <t>通过产业发展项目实施带动贫困户增收1000元</t>
  </si>
  <si>
    <t>2020年瓦房口镇大河村生猪养殖项目</t>
  </si>
  <si>
    <t>生猪养殖200头</t>
  </si>
  <si>
    <t>通过产业发展项目实施带动贫困户增收400元</t>
  </si>
  <si>
    <t>2020年山羊养殖</t>
  </si>
  <si>
    <t>2020年扩大规模养殖山羊800只</t>
  </si>
  <si>
    <t>2020年瓦房口镇老庄村生猪养殖项目</t>
  </si>
  <si>
    <t>养猪存栏300头</t>
  </si>
  <si>
    <t>老庄村</t>
  </si>
  <si>
    <t>王国政</t>
  </si>
  <si>
    <t>通过产业发展项目实施带动贫困户增收600元</t>
  </si>
  <si>
    <t>2020年瓦房口镇金台村大棚建设项目</t>
  </si>
  <si>
    <t>新建木耳基地大棚43座9864平方米</t>
  </si>
  <si>
    <t>金台村</t>
  </si>
  <si>
    <t>徐家文</t>
  </si>
  <si>
    <t>通过大棚建设促进发展吊袋木耳项目</t>
  </si>
  <si>
    <t>2020年瓦房口镇老庄村村大棚建设项目</t>
  </si>
  <si>
    <t>新建木耳基地大棚40座13230平方米</t>
  </si>
  <si>
    <t>2020年瓦房口镇街垣社区大棚建设项目</t>
  </si>
  <si>
    <t>新建木耳基地大棚14座5200平方米</t>
  </si>
  <si>
    <t>街垣社区</t>
  </si>
  <si>
    <t>李莉</t>
  </si>
  <si>
    <t>2020年瓦房口镇金台村木耳栽培项目</t>
  </si>
  <si>
    <t>订购木耳菌包50万袋</t>
  </si>
  <si>
    <t>通过发展吊袋木耳项目带动169户贫困户增收500元</t>
  </si>
  <si>
    <t>2020年瓦房口镇老庄村木耳栽培项目</t>
  </si>
  <si>
    <t>通过发展吊袋木耳项目带动116户贫困户增收500元</t>
  </si>
  <si>
    <t>2020年瓦房口镇街垣社区木耳栽培项目</t>
  </si>
  <si>
    <t>通过发展吊袋木耳项目带动153户贫困户增收500元</t>
  </si>
  <si>
    <t>2020年曹坪镇马房湾村木耳大棚建设项目</t>
  </si>
  <si>
    <t>新建木耳基地大棚27座6424平方米</t>
  </si>
  <si>
    <t>马房湾村</t>
  </si>
  <si>
    <t>邹胜利</t>
  </si>
  <si>
    <t>通过木耳产业发展，带动贫困户增收。</t>
  </si>
  <si>
    <t>2020年曹坪镇东沟村木耳大棚建设项目</t>
  </si>
  <si>
    <t>新建木耳基地大棚29座9776平方米</t>
  </si>
  <si>
    <t>东沟村</t>
  </si>
  <si>
    <t>雷定贵</t>
  </si>
  <si>
    <t>2020年曹坪镇中坪社区木耳大棚建设项目</t>
  </si>
  <si>
    <t>新建木耳基地大棚40座12304平方米</t>
  </si>
  <si>
    <t>中坪社区</t>
  </si>
  <si>
    <t>曾家斌</t>
  </si>
  <si>
    <t>2020年曹坪镇马房湾村木耳产业菌包补助项目</t>
  </si>
  <si>
    <t>吊袋木耳80万袋</t>
  </si>
  <si>
    <t>2020年曹坪镇东沟村木耳产业菌包补助项目</t>
  </si>
  <si>
    <t>2020年曹坪镇中坪社区木耳产业菌包补助项目</t>
  </si>
  <si>
    <t>2020年曹坪镇荫沟村脱贫攻坚加综合工厂（原粉条加工厂续建）项目</t>
  </si>
  <si>
    <t>榨油设备1套，玉米粉碎机1套</t>
  </si>
  <si>
    <t>荫沟村</t>
  </si>
  <si>
    <t>李兴录</t>
  </si>
  <si>
    <t>通过发展榨油、加工玉米产业，带动贫困群众增收</t>
  </si>
  <si>
    <t>2020年柞水县山城美农现代农业园区</t>
  </si>
  <si>
    <t>建设花卉观赏园290亩，垂钓烧烤园30亩，养殖鱼类12万尾；建设高档民宿23栋</t>
  </si>
  <si>
    <t>朱家湾村</t>
  </si>
  <si>
    <t>陈盛林</t>
  </si>
  <si>
    <t>通过产业发展带动扶贫</t>
  </si>
  <si>
    <t>带动30户贫困户脱贫增收</t>
  </si>
  <si>
    <t>2020年柞水县云岭现代农业园区</t>
  </si>
  <si>
    <t>建设育苗基地30亩、GAP种植基地950亩、产品加工区20亩，野生基地1000亩、人工栽培基地700亩</t>
  </si>
  <si>
    <t>解江冰</t>
  </si>
  <si>
    <t>带动25户贫困户增收脱贫</t>
  </si>
  <si>
    <t>2020年橡香系列产品加工项目</t>
  </si>
  <si>
    <t>年加工橡籽凉粉等系列产品1080吨</t>
  </si>
  <si>
    <t>程金华</t>
  </si>
  <si>
    <t>2020年种植加工五味子项目</t>
  </si>
  <si>
    <t>种植五味子1100亩</t>
  </si>
  <si>
    <t>2020年食用菌种植项目</t>
  </si>
  <si>
    <t>种植食用菌200亩</t>
  </si>
  <si>
    <t>曹店村</t>
  </si>
  <si>
    <t>李锋</t>
  </si>
  <si>
    <t>2020年土鸡养殖项目</t>
  </si>
  <si>
    <t>金灰土鸡繁于养殖5000只</t>
  </si>
  <si>
    <t>张国玺</t>
  </si>
  <si>
    <t>2020年营丰中药材种植</t>
  </si>
  <si>
    <t>发展中药材种植基地230亩</t>
  </si>
  <si>
    <t>管宁</t>
  </si>
  <si>
    <t>2020年北河肉牛养殖项目</t>
  </si>
  <si>
    <t>养殖肉牛100头</t>
  </si>
  <si>
    <t>骆世林</t>
  </si>
  <si>
    <t>带动5户贫困户增收脱贫</t>
  </si>
  <si>
    <t>2020年云岭五味子育苗基地</t>
  </si>
  <si>
    <t>建设大棚5栋，五味子育苗基地20亩，年育苗100万株。</t>
  </si>
  <si>
    <t>2020年县毅力土鸡示范基地</t>
  </si>
  <si>
    <t>选育种鸡群1000组，改造提升标准鸡舍1200平方米。</t>
  </si>
  <si>
    <t>2020年华贝生态田园综合体</t>
  </si>
  <si>
    <t>白芨种植基地25亩，林下养殖基地90亩，入园道路绿化带5亩。</t>
  </si>
  <si>
    <t>汪义富</t>
  </si>
  <si>
    <t>2020年富宏生态田园综合体</t>
  </si>
  <si>
    <t>建设猪苓繁育基地10亩，林下散养土鸡90亩，建设棚舍10栋，每栋200㎡。</t>
  </si>
  <si>
    <t>2020年星宇生态田园综合体</t>
  </si>
  <si>
    <t>建设猪苓繁育基地12亩，厂房3500㎡，林下散养土鸡90亩，建设棚舍10栋，温控大棚17亩，建棚20栋。</t>
  </si>
  <si>
    <t>2020年乾之源人文农业产业园</t>
  </si>
  <si>
    <t>田园风光体验区7600平米，冷水鱼养殖垂钓区2000平米，传统农业手工作坊体验区3000平米，果蔬采摘体验区3400平米。</t>
  </si>
  <si>
    <t>2020年绿色种养殖休闲农业生态园</t>
  </si>
  <si>
    <t>建设珍惜鱼类生产区、田园垂钓休闲区、烧烤娱乐区、休闲采摘区。农业项目占地28亩。</t>
  </si>
  <si>
    <t>2020年柞水县牛背梁现代林业园区</t>
  </si>
  <si>
    <t>建设核桃板栗五味子基地300亩，建设杈杷果、预知子、火棘等野生林果认知采摘观赏园300亩。</t>
  </si>
  <si>
    <t>带动30户贫困户增收脱贫</t>
  </si>
  <si>
    <t>2020年核桃板栗五味子种植项目</t>
  </si>
  <si>
    <t>发展核桃板栗五味子基地2100亩</t>
  </si>
  <si>
    <t>2020年七里沟河滩养鱼项目</t>
  </si>
  <si>
    <t>河滩地20亩，重点养殖娃娃鱼、泥鳅等特种水产</t>
  </si>
  <si>
    <t>车家河</t>
  </si>
  <si>
    <t>王学军</t>
  </si>
  <si>
    <t>2020年泰安生态农业产业园</t>
  </si>
  <si>
    <t>建设水杂果基地500亩</t>
  </si>
  <si>
    <t>北关居委会</t>
  </si>
  <si>
    <t>张秋华</t>
  </si>
  <si>
    <t>2020年豆制品加工项目</t>
  </si>
  <si>
    <t>年加工豆制品1000吨</t>
  </si>
  <si>
    <t>霍开智</t>
  </si>
  <si>
    <t>2020年设施蔬菜基地建设</t>
  </si>
  <si>
    <t>建设设施蔬菜基地500亩</t>
  </si>
  <si>
    <t>刘申远</t>
  </si>
  <si>
    <t>2020年车家河益农田园综合体</t>
  </si>
  <si>
    <t>养殖区5亩，生态休闲区5亩，农产品加工区10亩，水果采摘园200亩，林下养殖区1845亩。</t>
  </si>
  <si>
    <t>2020年柞水县荣光现代农业园区</t>
  </si>
  <si>
    <t>设施蔬菜基地200亩，水杂果采摘基地200亩，建设水产养殖区50亩。</t>
  </si>
  <si>
    <t>带动40户贫困户增收脱贫</t>
  </si>
  <si>
    <t>2020年柞水县西川现代休闲农业示范园区</t>
  </si>
  <si>
    <t>智能连栋温室2000平方米，育苗温室2000平方米，设施大棚190亩，发展食用菌基地1000亩。</t>
  </si>
  <si>
    <t>蔡肇华</t>
  </si>
  <si>
    <t>带动100户贫困户增收脱贫</t>
  </si>
  <si>
    <t>2020年柞水县野森林现代农业园区</t>
  </si>
  <si>
    <t>生产黑木耳菌袋100万袋，发展标准化木耳生产基地120亩。</t>
  </si>
  <si>
    <t>陈锋</t>
  </si>
  <si>
    <t>2020年秦峰地栽黑木耳种植项目</t>
  </si>
  <si>
    <t>地栽黑木耳100万袋</t>
  </si>
  <si>
    <t>吴礼健</t>
  </si>
  <si>
    <t>2020年鲜香菇种植项目</t>
  </si>
  <si>
    <t>种植鲜香菇50万袋</t>
  </si>
  <si>
    <t>郭皓</t>
  </si>
  <si>
    <t>2020年野森林黑木耳种植加工项目</t>
  </si>
  <si>
    <t>年种植黑木耳100万袋</t>
  </si>
  <si>
    <t>2020年惠民樱桃种植基地</t>
  </si>
  <si>
    <t>建立标准化樱桃种植基地50亩</t>
  </si>
  <si>
    <t>李先明</t>
  </si>
  <si>
    <t>2020年宏运花卉种植基地</t>
  </si>
  <si>
    <t>建立花卉种植基地80亩</t>
  </si>
  <si>
    <t>周波</t>
  </si>
  <si>
    <t>2020年白龙香菇种植基地</t>
  </si>
  <si>
    <t>建立香菇种植基地100亩</t>
  </si>
  <si>
    <t>霍海波</t>
  </si>
  <si>
    <t>2020年圣福黑猪养殖基地</t>
  </si>
  <si>
    <t>建设标准化圈舍5000平方米，引进母猪150头，存栏800头，出栏2000头。</t>
  </si>
  <si>
    <t>罗萧</t>
  </si>
  <si>
    <t>2020年丰安中药材种植基地</t>
  </si>
  <si>
    <t>建设猪苓、天麻、玄参等中药材种植基地150亩</t>
  </si>
  <si>
    <t>2020年峰火土鸡养殖示范基地</t>
  </si>
  <si>
    <t>改造标准化鸡舍1000平方米，散养场地2000平方米，养殖土鸡2000只。</t>
  </si>
  <si>
    <t>2020年下梁重振合作社白及中药材种植基地</t>
  </si>
  <si>
    <t>白及中药材种植基地农业项目用地135亩，其中，大棚种植区128亩，贮藏库7亩。</t>
  </si>
  <si>
    <t>2020年马坪食用菌种植基地</t>
  </si>
  <si>
    <t>建立食用菌基地50亩</t>
  </si>
  <si>
    <t>2020年柞水县农贸现代农业园区</t>
  </si>
  <si>
    <t>建设特色水杂果采摘园1000亩，建设油菜、油葵观赏园1000亩，建设药用牡丹观赏园500亩</t>
  </si>
  <si>
    <t>带动50户贫困户增收脱贫</t>
  </si>
  <si>
    <t>2020年柞水县九天山生态农业观光园</t>
  </si>
  <si>
    <t>建设采摘园1000亩，水体景观带1.2万平方米；农家美食广场3000平方米。</t>
  </si>
  <si>
    <t>2020年盘龙七药业加工项目</t>
  </si>
  <si>
    <t>加工盘龙七系列药品</t>
  </si>
  <si>
    <t>盘龙产业园</t>
  </si>
  <si>
    <t>谢小林</t>
  </si>
  <si>
    <t>2020年汇生源系列农产品加工项目</t>
  </si>
  <si>
    <t>加工汇生源系列农产品2000吨</t>
  </si>
  <si>
    <t>西川园区</t>
  </si>
  <si>
    <t>2020年欧珂系列药品加工项目</t>
  </si>
  <si>
    <t>新建厂房2200平方米，加工欧珂系列药品。</t>
  </si>
  <si>
    <t>余文湛</t>
  </si>
  <si>
    <t>2020年柞水黑木耳豆制品加工</t>
  </si>
  <si>
    <t>柞水木耳、豆腐干等农产品加工</t>
  </si>
  <si>
    <t>2020年千亩有机茶园种植项目</t>
  </si>
  <si>
    <t>种植有机茶园1000亩</t>
  </si>
  <si>
    <t>2020年特色养殖项目</t>
  </si>
  <si>
    <t>蓝孔雀、火鸡、鸸鹋等年出栏20000只</t>
  </si>
  <si>
    <t>陈盛婵</t>
  </si>
  <si>
    <t>2020年柞水老作坊豆制品加工项目</t>
  </si>
  <si>
    <t>豆制品加工3000吨，引进新设备2台，建设厂房2000平方米</t>
  </si>
  <si>
    <t>方典贵</t>
  </si>
  <si>
    <t>2020年盘龙药业加工项目</t>
  </si>
  <si>
    <t>引进药业生产线一条，加工主要饮片。</t>
  </si>
  <si>
    <t>2020年大宏土鸡养殖示范基地</t>
  </si>
  <si>
    <t>新建养鸡大棚1500平方米，散养场地2000平方米。</t>
  </si>
  <si>
    <t>田平</t>
  </si>
  <si>
    <t>2020年谷子地食用菌种植</t>
  </si>
  <si>
    <t>建立食用菌种植基地50亩</t>
  </si>
  <si>
    <t>2020年广源养牛示范基地</t>
  </si>
  <si>
    <t>建设标准化圈舍1500平方米，引进种牛20头，商品肉牛130头</t>
  </si>
  <si>
    <t>新合村</t>
  </si>
  <si>
    <t>田鑫</t>
  </si>
  <si>
    <t>2020年宽坪村种植猕猴桃、香椿、培育兰花项目</t>
  </si>
  <si>
    <t>猕猴桃50亩、香椿50亩、兰花培育</t>
  </si>
  <si>
    <t>宽坪村</t>
  </si>
  <si>
    <t>匡丕海</t>
  </si>
  <si>
    <t>通过产业扶贫带动贫困户增收</t>
  </si>
  <si>
    <t>带动95户贫困户增收</t>
  </si>
  <si>
    <t>2020年皂河村林下养鸡项目</t>
  </si>
  <si>
    <t>养鸡20000只</t>
  </si>
  <si>
    <t>皂河村</t>
  </si>
  <si>
    <t>何乐贵</t>
  </si>
  <si>
    <t>带动40户贫困户增收</t>
  </si>
  <si>
    <t>2020年蔬菜种植基地</t>
  </si>
  <si>
    <t>建设温室智能化大棚1000㎡。</t>
  </si>
  <si>
    <t>赵波5</t>
  </si>
  <si>
    <t>2020年朝霞鲜香菇种植项目</t>
  </si>
  <si>
    <t>发展香菇镇基地50亩</t>
  </si>
  <si>
    <t>2020年双河村土猪养殖项目</t>
  </si>
  <si>
    <t>土猪养殖500头</t>
  </si>
  <si>
    <t>双河村</t>
  </si>
  <si>
    <t>王治琴</t>
  </si>
  <si>
    <t>带动118户贫困户增收</t>
  </si>
  <si>
    <t>2020年凤凰镇宽坪村蔬菜种植基地</t>
  </si>
  <si>
    <t>建设温室智能化大棚1000㎡</t>
  </si>
  <si>
    <t>产业发展促农增收</t>
  </si>
  <si>
    <t>带动12户贫困户增收致富</t>
  </si>
  <si>
    <t>2020年柞水县正森食用菌现代农业园区</t>
  </si>
  <si>
    <t>生产食用菌90万袋，建设食用菌菌棒培育加工厂，年产菌棒450万袋。</t>
  </si>
  <si>
    <t>李正森</t>
  </si>
  <si>
    <t>2020年柞水县利阳现代农业园区</t>
  </si>
  <si>
    <t>建设2000平方米豆制品加工厂房，发展绿色大豆原料生产基地500亩，建设出栏2000头生猪养殖示范区</t>
  </si>
  <si>
    <t>岭丰村</t>
  </si>
  <si>
    <t>种植香菇等食用菌100万袋</t>
  </si>
  <si>
    <t>2020年健生手工艺品制作</t>
  </si>
  <si>
    <t>年加工各类手工艺品50万件</t>
  </si>
  <si>
    <t>常湾村</t>
  </si>
  <si>
    <t>2020年小岭常湾社区工厂</t>
  </si>
  <si>
    <t>加工手工艺作品50万件</t>
  </si>
  <si>
    <t>2020年系民食用菌种植基地</t>
  </si>
  <si>
    <t>年种植食用菌100万袋</t>
  </si>
  <si>
    <t>2020年金盆菌苞生产线</t>
  </si>
  <si>
    <t>新建生产厂房2000平方米，安装2000万袋菌苞生产线1条</t>
  </si>
  <si>
    <t>赵少康</t>
  </si>
  <si>
    <t>2020年金米菌苞生产线</t>
  </si>
  <si>
    <t>生产厂房5500平方米，购置安装2000万袋菌苞生产线1条</t>
  </si>
  <si>
    <t>2020年生物颗粒加工</t>
  </si>
  <si>
    <t>建设生产厂房2000平方米，加工颗粒剂1000吨。</t>
  </si>
  <si>
    <t>带动8户贫困户增收脱贫</t>
  </si>
  <si>
    <t>2020年杏坪镇云蒙村板栗生态标准园建设项目</t>
  </si>
  <si>
    <t>花卉苗木生产2000支，销售2000支。</t>
  </si>
  <si>
    <t>2020年杏坪镇肖台村五、六、七组魔芋种植项目</t>
  </si>
  <si>
    <t>种植魔芋500亩</t>
  </si>
  <si>
    <t>2020年杏坪镇腰庄村板栗生态标准园建设项目</t>
  </si>
  <si>
    <t>建设标准化圈舍900平方米，存栏600头，出栏1000头。</t>
  </si>
  <si>
    <t>2020年伟航构树育苗基地</t>
  </si>
  <si>
    <t>新建钢架大棚15栋，建构树育苗20亩，构树种植基地1000亩。</t>
  </si>
  <si>
    <t>伟航</t>
  </si>
  <si>
    <t>2020年联丰养牛示范基地</t>
  </si>
  <si>
    <t>建设标准化圈舍1200平方米，引进种牛10头，商品肉牛120头</t>
  </si>
  <si>
    <t>徐孔玺</t>
  </si>
  <si>
    <t>2020年花卉种植项目</t>
  </si>
  <si>
    <t>2020年鹏盛养殖项目</t>
  </si>
  <si>
    <t>2020年肖台菌苞生产线</t>
  </si>
  <si>
    <t>生产厂房14000平方米，购置安装2000万袋菌苞生产线3条</t>
  </si>
  <si>
    <t>2020年昊冉农光互补光伏大棚项目</t>
  </si>
  <si>
    <t>农业项目用地13000㎡。建设设施大棚10栋，养殖大棚5栋。大棚顶部建设光伏电站，总装机量1mw。</t>
  </si>
  <si>
    <t>2020年红岩寺镇大沙河村土猪养殖项目</t>
  </si>
  <si>
    <t>养殖土猪1000头</t>
  </si>
  <si>
    <t>红岩寺镇</t>
  </si>
  <si>
    <t>大沙河村</t>
  </si>
  <si>
    <t>伍箴刚</t>
  </si>
  <si>
    <t>村集体经济带动贫困户增收</t>
  </si>
  <si>
    <t>村集体经济通过发展中药材种植带动148户贫困户增收</t>
  </si>
  <si>
    <t>2020年红岩寺镇大沙河村散养鸡养殖项目</t>
  </si>
  <si>
    <t>散养土鸡养殖10000只</t>
  </si>
  <si>
    <t>村集体经济通过发展板栗标准化管理带动148户贫困户增收</t>
  </si>
  <si>
    <t>2020年红岩寺镇大沙河村农产品加工、收购与销售综合项目</t>
  </si>
  <si>
    <t>板栗、核桃、木耳、粉条等10万公斤</t>
  </si>
  <si>
    <t>2020年红岩寺镇盘龙寺村适度规模经营项目</t>
  </si>
  <si>
    <t>种植脱毒马铃薯1000亩</t>
  </si>
  <si>
    <t>盘龙寺村</t>
  </si>
  <si>
    <t>王云霞</t>
  </si>
  <si>
    <t>提高产业适度规模经营</t>
  </si>
  <si>
    <t>通过提高产业机械化适度规模经营，带动82户贫困户增收</t>
  </si>
  <si>
    <t>2020年红岩寺镇本地湾村养鸡场项目</t>
  </si>
  <si>
    <t>新建养殖土鸡3万余只</t>
  </si>
  <si>
    <t>本地湾村</t>
  </si>
  <si>
    <t>张贻选</t>
  </si>
  <si>
    <t>村集体经济通过发展中药材育苗带动72户贫困户增收</t>
  </si>
  <si>
    <t>2020年红岩寺镇本地湾村构树茶开发项目</t>
  </si>
  <si>
    <t>种植构树100亩</t>
  </si>
  <si>
    <t>2020年红岩寺镇本地湾村蚯蚓养殖项目</t>
  </si>
  <si>
    <t>新建蚯蚓养殖100亩</t>
  </si>
  <si>
    <t>2020年红岩寺镇闫坪村养殖项目</t>
  </si>
  <si>
    <t>猪200头，鸡10000只</t>
  </si>
  <si>
    <t>闫坪村</t>
  </si>
  <si>
    <t>桂南均</t>
  </si>
  <si>
    <t>产业扶持及补助</t>
  </si>
  <si>
    <t>村集体经济通过发展中药材育苗带动103户贫困户增收</t>
  </si>
  <si>
    <t>2020年红岩寺镇闫坪村脱毒洋芋种植基地项目</t>
  </si>
  <si>
    <t>马铃薯种植1400亩</t>
  </si>
  <si>
    <t>带动贫困户发展产业</t>
  </si>
  <si>
    <t>村集体经济通过发展产业带动103户贫困户增收</t>
  </si>
  <si>
    <t>2020年红岩寺镇闫坪村农产品加工项目</t>
  </si>
  <si>
    <t>洋芋红薯等粉条加工厂厂房500平方米</t>
  </si>
  <si>
    <t>种植技术带动贫困户发展产业</t>
  </si>
  <si>
    <t>2020年红岩寺镇红岩寺镇万亩油松基地项目</t>
  </si>
  <si>
    <t>对盘龙寺、闫坪、红安三个村的万亩油松进行科学管护，加大科技投入，建设集生产开发松子，松茸、松香系列森林产品。</t>
  </si>
  <si>
    <t>2020年颐和农产品购销项目</t>
  </si>
  <si>
    <t>年收购加工销售中药材1000吨</t>
  </si>
  <si>
    <t>张怡选</t>
  </si>
  <si>
    <t>2020年大合中药材种植基地</t>
  </si>
  <si>
    <t>建立药用菊花示范种植基地50亩</t>
  </si>
  <si>
    <t>2020年菇香源食用菌示范基地</t>
  </si>
  <si>
    <t>改造大棚20栋，生产香菇菌棒20万袋，建示范基地20亩。</t>
  </si>
  <si>
    <t>2020年掌上生猪养殖基地</t>
  </si>
  <si>
    <t>养殖生猪1000头</t>
  </si>
  <si>
    <t>掌上村</t>
  </si>
  <si>
    <t>陈伟</t>
  </si>
  <si>
    <t>2020年万青中药材种植基地</t>
  </si>
  <si>
    <t>种植中药材100亩</t>
  </si>
  <si>
    <t>2020年宏达特种畜禽养殖基地</t>
  </si>
  <si>
    <t>养殖林麝、畜禽1000头（只）</t>
  </si>
  <si>
    <t>张坪村</t>
  </si>
  <si>
    <t>陈世春</t>
  </si>
  <si>
    <t>2020年柞水县卉丰现代农业园区</t>
  </si>
  <si>
    <t>建设鲜切花生产基地1200亩，生态猪养殖基地300亩。</t>
  </si>
  <si>
    <t>2020年明月生态养殖项目</t>
  </si>
  <si>
    <t>建设原料生产基地500亩，建设出栏2000头生猪养殖示范区</t>
  </si>
  <si>
    <t>金明月</t>
  </si>
  <si>
    <t>2020年小阳坡土鸡养殖项目</t>
  </si>
  <si>
    <t>养殖土鸡1000只</t>
  </si>
  <si>
    <t>熊远智</t>
  </si>
  <si>
    <t>2020年马家台村中药材种植产业园</t>
  </si>
  <si>
    <t>农业项目用地1600亩，其中白术种植基地1500亩，中药材观赏体验区75亩，收贮晾晒区25亩。</t>
  </si>
  <si>
    <t>2020年卉丰永生花加工项目</t>
  </si>
  <si>
    <t>生产鲜切花2000万枝，加工永生花2000万枝</t>
  </si>
  <si>
    <t>2020年金井园生态养殖项目</t>
  </si>
  <si>
    <t>大鲵养殖、农产品加工</t>
  </si>
  <si>
    <t>2020年兴国黑猪养殖</t>
  </si>
  <si>
    <t>建设标准化圈舍800平方米，引进种猪10头，存栏500头，出栏150头。</t>
  </si>
  <si>
    <t>2020年雄图生猪养殖基地</t>
  </si>
  <si>
    <t>2020年田源生猪养殖基地</t>
  </si>
  <si>
    <t>养殖生猪500头</t>
  </si>
  <si>
    <t>2020年大沙河冷库建设</t>
  </si>
  <si>
    <t>新建果蔬储藏库500立方米。</t>
  </si>
  <si>
    <t>2020年金井农业产业园</t>
  </si>
  <si>
    <t>建设养殖鱼池800平方米</t>
  </si>
  <si>
    <t>2020年曹坪镇中坪社区乌红天麻项目</t>
  </si>
  <si>
    <t>种植乌红天麻50亩</t>
  </si>
  <si>
    <t>宋清洁</t>
  </si>
  <si>
    <t>通过发展乌红天麻项目，带动贫困户增收</t>
  </si>
  <si>
    <t>2020年曹坪镇中坪社区吊袋木耳项目</t>
  </si>
  <si>
    <t>木耳菌包80万袋</t>
  </si>
  <si>
    <t>通过发展吊袋木耳麻项目，带动贫困户增收</t>
  </si>
  <si>
    <t>2020年曹坪镇窑镇社区酿酒作坊项目</t>
  </si>
  <si>
    <t>建酒作坊一座，占地面积400平方米，酿酒设备2套</t>
  </si>
  <si>
    <t>窑镇社区</t>
  </si>
  <si>
    <t>殷高晖</t>
  </si>
  <si>
    <t>通过酿酒项目，带动贫困户增收</t>
  </si>
  <si>
    <t>2020年曹坪镇窑镇社区野生菌加工厂项目</t>
  </si>
  <si>
    <t>建野生菌加厂一座，占地面积200平方米，库房三间，烘干设备一套，冷库二间             ，</t>
  </si>
  <si>
    <t>通过野生菌加工项目，带动贫困户增收</t>
  </si>
  <si>
    <t>2020年曹坪镇窑镇社区地栽木耳项目</t>
  </si>
  <si>
    <t>发展地栽木耳，占地面积60亩，摆放菌包60万袋</t>
  </si>
  <si>
    <t>通过木耳项目，带动贫困户增收</t>
  </si>
  <si>
    <t>2020年曹坪镇九间房村中药材及农副产品加工厂项目</t>
  </si>
  <si>
    <t>厂房300平米，中药材切片机一台、烘干机等，年产量10吨。</t>
  </si>
  <si>
    <t>九间房村</t>
  </si>
  <si>
    <t>李红梅</t>
  </si>
  <si>
    <t>通过加工产业发展，带动贫困户增收</t>
  </si>
  <si>
    <t>2020年曹坪镇马房湾村中药材种植项目</t>
  </si>
  <si>
    <t xml:space="preserve"> 种z植五味子1000亩</t>
  </si>
  <si>
    <t>通过中药材项目，带动贫困户增收</t>
  </si>
  <si>
    <t>2020年曹坪镇马房湾村野生菌加工厂项目</t>
  </si>
  <si>
    <t>生产食用菌50万袋</t>
  </si>
  <si>
    <t>通过加工厂项目，带动贫困户增收</t>
  </si>
  <si>
    <t>2020年曹坪镇马房湾村吊袋木耳项目</t>
  </si>
  <si>
    <t>种植吊袋木耳44万袋</t>
  </si>
  <si>
    <t>2020年曹坪镇东沟村标准化蛋鸡养殖项目</t>
  </si>
  <si>
    <t>养殖蛋鸡1万只</t>
  </si>
  <si>
    <t>通过养鸡项目，带动贫困户增收</t>
  </si>
  <si>
    <t>2020年曹坪镇东沟村吊袋木耳项目</t>
  </si>
  <si>
    <t>木耳65万袋</t>
  </si>
  <si>
    <t>2020年曹坪镇东沟村山野菜加工项目</t>
  </si>
  <si>
    <t>厂房建设面积400平方米、冷库1间（10平方米）、制冷机1台</t>
  </si>
  <si>
    <t>通过山野菜加工项目，带动贫困户增收</t>
  </si>
  <si>
    <t>2020年柞水县秦南生态鸡现代农业园区</t>
  </si>
  <si>
    <t>建设生态鸡良种选育场5亩，鸡舍2.2万平方米，建设鸡蛋和生态鸡加工区26亩</t>
  </si>
  <si>
    <t>周衍玉</t>
  </si>
  <si>
    <t>2020年秦南生态鸡养殖项目</t>
  </si>
  <si>
    <t>生态鸡养殖5000只</t>
  </si>
  <si>
    <t>2020年惠农菊花种植基地</t>
  </si>
  <si>
    <t>发展菊花种植基地120亩</t>
  </si>
  <si>
    <t>2020年龙兴地栽木耳种植项目</t>
  </si>
  <si>
    <t>种植地栽黑木耳20万袋</t>
  </si>
  <si>
    <t>赵波</t>
  </si>
  <si>
    <t>2020年春来食用菌种植基地</t>
  </si>
  <si>
    <t>发展食用菌基地50亩</t>
  </si>
  <si>
    <t>陈兴龙</t>
  </si>
  <si>
    <t>2020年海宁中药材种植</t>
  </si>
  <si>
    <t>中药村种植30亩</t>
  </si>
  <si>
    <t>2020年寻路养蜂基地</t>
  </si>
  <si>
    <t>养蜂360箱</t>
  </si>
  <si>
    <t>沙岭村</t>
  </si>
  <si>
    <t>汤小斌</t>
  </si>
  <si>
    <t>2020年银碗中药材种植基地</t>
  </si>
  <si>
    <t>种植中药材200亩</t>
  </si>
  <si>
    <t>2020年荫沟电子商务运营中心</t>
  </si>
  <si>
    <t>建立电子商务平台</t>
  </si>
  <si>
    <t>2020年沙岭肉牛养殖项目</t>
  </si>
  <si>
    <t xml:space="preserve">   新建标准化牛舍4座4000㎡，病牛隔离舍1栋50㎡；青储窖2座1200㎡，养殖肉牛300头。</t>
  </si>
  <si>
    <t>2020年五生元生猪养殖项目</t>
  </si>
  <si>
    <t>建设原料生产基地100亩，建设出栏2000头生猪养殖区</t>
  </si>
  <si>
    <t>蔡玉英</t>
  </si>
  <si>
    <t>2020年土鸡养殖孵化项目</t>
  </si>
  <si>
    <t>土鸡养殖2000只</t>
  </si>
  <si>
    <t>2020年向前中药材种植</t>
  </si>
  <si>
    <t>种植中药材50亩</t>
  </si>
  <si>
    <t>2020年窑镇菌苞生产线</t>
  </si>
  <si>
    <t>生产厂房17000平方米，购置安装2000万袋菌苞生产线2条</t>
  </si>
  <si>
    <t>窑镇
社区</t>
  </si>
  <si>
    <t>2020年中庙食用菌示范基地</t>
  </si>
  <si>
    <t>改造大棚20栋，新增生产设备5台件，生产香菇菌棒20万袋。</t>
  </si>
  <si>
    <t>中庙村</t>
  </si>
  <si>
    <t>林业产业项目</t>
  </si>
  <si>
    <t>2020年柞水县核桃产业提质增效项目</t>
  </si>
  <si>
    <t>完成核桃标准化新建园0.5万亩，建设标准化管理10万亩，品种及良种提纯0.3万亩，新建无公害示范基地0.2万亩，培育新型经营主体5个，发展立体生态园1万亩，建立核桃良种苗木繁育基地100亩</t>
  </si>
  <si>
    <t>九个镇办</t>
  </si>
  <si>
    <t>两河、龙潭、车家河、梨园、老庵寺、金盆、四新、金米、常湾李砭、皂河、大寺沟、肖台、晨光、腰庄、老庄、颜家庄、本地湾、红岩社区、大沙河、东沟、九间房、沙岭</t>
  </si>
  <si>
    <t>县林业局</t>
  </si>
  <si>
    <t>王国强</t>
  </si>
  <si>
    <t>贫困人口务工及资产收益扶贫</t>
  </si>
  <si>
    <t xml:space="preserve">通过项目实施带动3420户贫困户增收   </t>
  </si>
  <si>
    <t>2020年柞水县林下经济建设项目</t>
  </si>
  <si>
    <t>发展林下种植0.3万亩，林下养殖100万只（箱、头）</t>
  </si>
  <si>
    <t>北河、丰河、车家河、西川、胜利、老庵寺、李砭、常湾、双河、宽坪、天埫、联丰、油房、金台、磨沟、盘龙寺、闫坪、沙岭、九间房、荫沟、银碗</t>
  </si>
  <si>
    <t>村集体带动及务工收益</t>
  </si>
  <si>
    <t>通过发展产业，带动4270户贫困户境界增收</t>
  </si>
  <si>
    <t>2020年核桃标准化管理项目</t>
  </si>
  <si>
    <t>核桃标准化管理4100亩</t>
  </si>
  <si>
    <t>凤凰镇、下梁镇、曹坪镇、小岭镇、杏坪镇、红岩寺镇</t>
  </si>
  <si>
    <t>皂河村800亩、老庵寺村800亩、银碗村1000亩、金米村300亩、常湾村300亩、肖台村600亩、大沙河村300亩</t>
  </si>
  <si>
    <t>黄礼平</t>
  </si>
  <si>
    <t>通过产业发展带动218户贫困户增收</t>
  </si>
  <si>
    <t>2020年凤凰镇皂河村林下经济发展项目</t>
  </si>
  <si>
    <t>皂河村养鸡20000只</t>
  </si>
  <si>
    <t>通过产业发展带动10户贫困户增收</t>
  </si>
  <si>
    <t>2020年板栗标准化管理项目</t>
  </si>
  <si>
    <t>板栗科管5500亩</t>
  </si>
  <si>
    <t>凤凰镇、下梁镇、红岩寺镇</t>
  </si>
  <si>
    <t>大寺沟村1000亩、西川村1000亩、胜利村2000亩、大沙河村1500亩</t>
  </si>
  <si>
    <t>郭益龙</t>
  </si>
  <si>
    <t>提高板栗产量带动贫困户增收</t>
  </si>
  <si>
    <t>通过产业发展带动167户贫困户增收</t>
  </si>
  <si>
    <t>2020年下梁镇胜利村宿根花卉繁育基地建设项目</t>
  </si>
  <si>
    <t>宿根花卉基地建设100亩</t>
  </si>
  <si>
    <t>贫困人口务工及村集体经济带动</t>
  </si>
  <si>
    <t>通过项目实施，带动77户贫困户增收</t>
  </si>
  <si>
    <t>柞水县宏运生态农业有限公司</t>
  </si>
  <si>
    <t>2020年下梁镇石瓮社区水杂果采摘园建设项目</t>
  </si>
  <si>
    <t>水杂果建园200亩</t>
  </si>
  <si>
    <t>通过项目实施带动50户贫困户劳务增收</t>
  </si>
  <si>
    <t>2020年小岭镇李砭村核桃低效林改造</t>
  </si>
  <si>
    <t>核桃低效林改造500亩</t>
  </si>
  <si>
    <t>李砭村</t>
  </si>
  <si>
    <t>刘作斌</t>
  </si>
  <si>
    <t>通过项目实施，带动贫88户困户增收</t>
  </si>
  <si>
    <t>林业局</t>
  </si>
  <si>
    <t>2020年核桃建园项目</t>
  </si>
  <si>
    <t>核桃建园500亩</t>
  </si>
  <si>
    <t>小岭镇、杏坪镇</t>
  </si>
  <si>
    <t>常湾村300亩、腰庄村200亩</t>
  </si>
  <si>
    <t>通过项目实施，带动16户贫困户增收</t>
  </si>
  <si>
    <t>2020年杏坪镇晨光村林下经济发展项目</t>
  </si>
  <si>
    <t>章明义</t>
  </si>
  <si>
    <t>通过项目实施带动40户贫困户增收</t>
  </si>
  <si>
    <t>2020年杏坪镇油房村板栗生态标准园建设项目</t>
  </si>
  <si>
    <t>板栗生态标准园1个300亩</t>
  </si>
  <si>
    <t>郭贞贵</t>
  </si>
  <si>
    <t>通过项目实施带动60户贫困户增收</t>
  </si>
  <si>
    <t>2020年杏坪镇联丰村林下经济建设项目</t>
  </si>
  <si>
    <t>地栽木耳20万袋</t>
  </si>
  <si>
    <t>齐长珊</t>
  </si>
  <si>
    <t>通过项目实施带动30户贫困户增收</t>
  </si>
  <si>
    <t>2020年杏坪镇联丰村林下养殖项目</t>
  </si>
  <si>
    <t>联丰村养牛100头</t>
  </si>
  <si>
    <t>通过项目实施带动35户贫困户增收</t>
  </si>
  <si>
    <t>2020年营盘镇北河村五味子繁育基地</t>
  </si>
  <si>
    <t>五味子育苗50亩</t>
  </si>
  <si>
    <t>汪绍华</t>
  </si>
  <si>
    <t>通过项目实施，带动30户贫困户劳务增收</t>
  </si>
  <si>
    <t>中药材种植</t>
  </si>
  <si>
    <t>2020年小岭镇罗庄社区中药材种植</t>
  </si>
  <si>
    <t>中药材种植20亩</t>
  </si>
  <si>
    <t>罗庄社区</t>
  </si>
  <si>
    <t>朱忠印</t>
  </si>
  <si>
    <t>通过村集体经济产业带动19贫困户增收</t>
  </si>
  <si>
    <t>2020年小岭镇金米村五味子种植</t>
  </si>
  <si>
    <t>五味子100亩</t>
  </si>
  <si>
    <t>通过村集体经济产业带动136贫困户增收</t>
  </si>
  <si>
    <t>2020年红岩寺镇大沙河村连翘新建园种植项目</t>
  </si>
  <si>
    <t>连翘扩管1000亩</t>
  </si>
  <si>
    <t>提高产业机械化适度规模经营</t>
  </si>
  <si>
    <t>通过提高产业机械化适度规模经营，带动148户贫困户增收</t>
  </si>
  <si>
    <t>2020年红岩寺镇大沙河村中药材种植、加工、收购与销售综合项目</t>
  </si>
  <si>
    <t>苍术等200亩</t>
  </si>
  <si>
    <t>2020年红岩寺镇盘龙寺村菊花套种项目</t>
  </si>
  <si>
    <t>续建，种植菊花300亩</t>
  </si>
  <si>
    <t>村集体经济通过发展板栗标准化管理带动82户贫困户增收</t>
  </si>
  <si>
    <t>2020年红岩寺镇本地湾村中药材大棚育苗基地项目</t>
  </si>
  <si>
    <t>建设温室大棚12个培育黄精种苗</t>
  </si>
  <si>
    <t>2020年红岩寺镇本地湾村苍术、连翘扩种项目</t>
  </si>
  <si>
    <t>苍术扩种40亩，连翘种植200亩</t>
  </si>
  <si>
    <t>村集体经济通过发展中药材育苗带动85户贫困户增收</t>
  </si>
  <si>
    <t>2020年红岩寺镇闫坪村连翘套种菊花基地建设项目</t>
  </si>
  <si>
    <t>连翘套种菊花500亩</t>
  </si>
  <si>
    <t>2020年红岩寺镇闫坪村万青中药材种植基地项目</t>
  </si>
  <si>
    <t>2020年红岩寺镇红安村中药材育苗基地续建项目</t>
  </si>
  <si>
    <t>苍术种植100亩、黄精种植40亩、连翘种植500亩</t>
  </si>
  <si>
    <t>红安村</t>
  </si>
  <si>
    <t>陈付贵</t>
  </si>
  <si>
    <t>村集体经济通过发展产业带动117户贫困户增收</t>
  </si>
  <si>
    <t>2020年红岩寺镇红岩社区连翘建园种植基地项目</t>
  </si>
  <si>
    <t>扩种200亩连翅基地及2000亩连翅基地科管</t>
  </si>
  <si>
    <t>红岩社区</t>
  </si>
  <si>
    <t>兰栋喜</t>
  </si>
  <si>
    <t>村集体经济通过发展产业带动51户贫困户增收</t>
  </si>
  <si>
    <t>2020年红岩寺镇跃进村连翘科管项目</t>
  </si>
  <si>
    <t>连翘基地科管1000亩</t>
  </si>
  <si>
    <t>跃进村</t>
  </si>
  <si>
    <t>伍箴林</t>
  </si>
  <si>
    <t>村集体经济通过发展产业带动61户贫困户增收</t>
  </si>
  <si>
    <t>2020年红岩寺镇正沟村连翘科管项目</t>
  </si>
  <si>
    <t>连翘科管300亩</t>
  </si>
  <si>
    <t>正沟村</t>
  </si>
  <si>
    <t>余永汉</t>
  </si>
  <si>
    <t>村集体经济通过发展产业带动106户贫困户增收</t>
  </si>
  <si>
    <t>2020年营盘镇北河村药材种植项目</t>
  </si>
  <si>
    <t>中药材种植400亩</t>
  </si>
  <si>
    <t>通过发展中药材种植400亩，带动贫困户人均增收500元</t>
  </si>
  <si>
    <t>2020年营盘镇丰河村药材种植项目</t>
  </si>
  <si>
    <t>丰河村</t>
  </si>
  <si>
    <t>骆朝安</t>
  </si>
  <si>
    <t>通过发展中药材种植400亩，带动贫困户人均增收800元</t>
  </si>
  <si>
    <t>2020年营盘镇曹店村药材种植项目</t>
  </si>
  <si>
    <t>药材种植210亩</t>
  </si>
  <si>
    <t>朱余宽</t>
  </si>
  <si>
    <t>通过发展玄参种植210亩，带动贫困户人均增收300元</t>
  </si>
  <si>
    <t>2020年下梁镇西川村木耳小镇提升工程</t>
  </si>
  <si>
    <t>村集体经济带动，收益分红</t>
  </si>
  <si>
    <t>通过发展产业，带动贫困户增收</t>
  </si>
  <si>
    <t>储备</t>
  </si>
  <si>
    <t>2020年下梁镇老庵寺村食用菌大棚项目</t>
  </si>
  <si>
    <t>建立食用菌种植基地100亩，建食用菌大棚157个。</t>
  </si>
  <si>
    <t>2020年小岭镇金米园区项目</t>
  </si>
  <si>
    <t>建设智慧大棚4000㎡，自动大棚16000㎡;乡村改造区7000㎡；木耳种植区56504㎡；</t>
  </si>
  <si>
    <t>汪百川</t>
  </si>
  <si>
    <r>
      <rPr>
        <sz val="12"/>
        <rFont val="宋体"/>
        <charset val="134"/>
      </rPr>
      <t>通过发展产业，带动</t>
    </r>
    <r>
      <rPr>
        <b/>
        <sz val="12"/>
        <rFont val="宋体"/>
        <charset val="134"/>
      </rPr>
      <t>385</t>
    </r>
    <r>
      <rPr>
        <sz val="12"/>
        <rFont val="宋体"/>
        <charset val="134"/>
      </rPr>
      <t>贫困户增收</t>
    </r>
  </si>
  <si>
    <t>乡村游示范村建设项目</t>
  </si>
  <si>
    <t>2020年营盘镇龙潭村乡村旅游示范村建设项目</t>
  </si>
  <si>
    <t>利用农房开办农家乐15家，新建生态停车场20个，新建村民文化广场一个，完善旅游标识标牌</t>
  </si>
  <si>
    <t>县文旅局</t>
  </si>
  <si>
    <t>陈立德</t>
  </si>
  <si>
    <t>通过基础设施建设项目，带动贫困户增收。</t>
  </si>
  <si>
    <t>通过基础设施建设项目，带动40户贫困户增收。</t>
  </si>
  <si>
    <t>2020年营盘镇秦丰村乡村旅游示范村建设项目</t>
  </si>
  <si>
    <t>发展以及提升农家乐50户</t>
  </si>
  <si>
    <t>通过开办农家乐提升改造项目，带动贫困户增收。</t>
  </si>
  <si>
    <t>2020年终南山寨景区提升建设项目</t>
  </si>
  <si>
    <t>景区四大功能区提升，以及排水、电力、道路等基础设施配套建设。</t>
  </si>
  <si>
    <t>朱家湾</t>
  </si>
  <si>
    <t>党德志</t>
  </si>
  <si>
    <t>72户</t>
  </si>
  <si>
    <t>贫困户开办农家乐以及景区劳务促进其增收</t>
  </si>
  <si>
    <t>贫困户开办农家乐促进其增收项目</t>
  </si>
  <si>
    <t>2020年乾佑街办车家河乡村旅游示范村建设项目</t>
  </si>
  <si>
    <t>车家河村康养高端民宿项目利用村内闲置房屋，依托百美村宿项目，引进社会资本，打造车家河村康养高端民宿，并对全村400户圈、厕、厨房等内外环境进行改造，对我村所有环境进行美化、亮化；全村水、电、路、网络进行改造提升。二是对马道子脱贫攻坚产业园进行绿化、美化、修建沿河休闲长廊，打造现代三产融合扶贫产业园区。</t>
  </si>
  <si>
    <t>通过基础设施建设项目，带动550户增收。</t>
  </si>
  <si>
    <t>2020年乾佑街办梨园村乡村旅游示范村建设项目</t>
  </si>
  <si>
    <t>梨园村乡村游基础设施及人居环境提升改造项目：一是亮化工程，为一、二、四组安装太阳能路灯500盏；二、广场建设工程，在二组移民点修建休闲文化广场500㎡；三、改厕改圈工程，对全村220户圈厕进行改造提升。</t>
  </si>
  <si>
    <t>通过基础设施建设项目，带动38户贫困户增收。</t>
  </si>
  <si>
    <t>2020年下梁镇金盆村乡村旅游示范村建设项目</t>
  </si>
  <si>
    <t>1、修建污水处理站及配套设施1处；2、对公路沿线组实现硬化、美化、绿化，建公厕20个；3、修建打造独特农业观光园一个，中博农旅企业一个，实现农旅一体化。4、金盆村研学旅行项目。5、村集体经济地栽木耳项目。6、狮子沟和北家沟水杂果基地140亩；7.全村河题2.8公里。8、狮子沟和北家沟人行步道2公里。</t>
  </si>
  <si>
    <t>农村公益性基础设施建设</t>
  </si>
  <si>
    <t>改善376户群众生活条件。</t>
  </si>
  <si>
    <t>2020年下梁镇新合村乡村旅游示范村建设项目</t>
  </si>
  <si>
    <t>改善135户群众生活条件。</t>
  </si>
  <si>
    <t>2020年小岭镇金米村乡村旅游示范村建设项目</t>
  </si>
  <si>
    <t>广场提升建设总面积3753平方米；公厕占地面积220平方米；金米村园区文化广场娱乐提升标志；乡村大舞台160平方米；晾晒场及停车场建设、绿化亮化。建设便民桥2座，长40米*宽3米、亮化,安装路灯70盏。</t>
  </si>
  <si>
    <t>通过基础设施建设项目，带动380户增收。</t>
  </si>
  <si>
    <t>2020年小岭镇常湾村乡村旅游示范村建设项目</t>
  </si>
  <si>
    <t>千年榔树观光项目、河堤1000米、公厕3个、新建活动广场一个，洋耳沟河堤300米、路灯300盏，</t>
  </si>
  <si>
    <t>通过基础设施建设项目改善群众生活条件。</t>
  </si>
  <si>
    <t>2020年凤凰古镇风街社区乡村旅游示范村建设项目</t>
  </si>
  <si>
    <t>凤凰镇A级旅游公厕2座、垃圾箱、路灯、凤凰古镇文物核心区4栋民居修缮、凤凰古镇文物缓冲限制区42栋民居保养、凤凰古镇游客咨询中心
升级改造</t>
  </si>
  <si>
    <t>风街社区</t>
  </si>
  <si>
    <t>农村基础设施建设</t>
  </si>
  <si>
    <t>通过基础设施建设项目，促进增收。</t>
  </si>
  <si>
    <t>2020年凤凰古镇金凤村乡村旅游示范村建设项目</t>
  </si>
  <si>
    <t>升级改造通往南观音寺的道路1公里及100盏路灯</t>
  </si>
  <si>
    <t>农村公益基础设施建设</t>
  </si>
  <si>
    <t>改善300户群众生活条件。</t>
  </si>
  <si>
    <t>2020年杏坪镇镇杏坪社区乡村旅游示范村建设项目</t>
  </si>
  <si>
    <t>1000平方米文化广场建设（包括300平米文化馆一座，公厕一座及其他广场附属设施）</t>
  </si>
  <si>
    <t>改善350户群众生活条件。</t>
  </si>
  <si>
    <t>2020年杏坪镇联丰村乡村旅游示范村建设项目</t>
  </si>
  <si>
    <t>1、采摘观赏园提升50万；2、名宿10户提升改造，每户10万，共100万；3.农家乐10户，每户5万，共计50万；4、广场改造提升20万</t>
  </si>
  <si>
    <t>2020年曹坪镇中坪社区乡村旅游示范村建设项目</t>
  </si>
  <si>
    <t>1.改造曹坪老街后街排污基础设施，新建1200米污水管网，勘察井16处，硬化1500平方米。
2.硬化码头大桥长200米，宽4米，共计800平方米走廊。
3.绿化中坪社区河堤长廊景观带300米。
4.码头大桥处新建仿古凉亭两座及仿古廊桥80米。</t>
  </si>
  <si>
    <t>2020年曹坪镇九间房村乡村旅游示范村建设项目</t>
  </si>
  <si>
    <t>1.将原有农家乐经营户结合高山自然特色，规划打造5户星级农家乐民宿，完善水、电、路、排污管网、停车场等基础设施、并配套庭院绿化、美化、亮化等景观提升工程。
2.在宽沟、土岭子、画眉沟共栽植300亩迟花期桃花、李花观赏园，丰富高山旅游业</t>
  </si>
  <si>
    <t>2020年瓦房口镇金台村乡村旅游示范村建设项目</t>
  </si>
  <si>
    <t>花卉观光采摘园 即乡村民宿（主要建设内容：①金台村花卉采摘观赏园，改造采摘园50亩地.新建停车位50个，花卉新品种引进20亩，门户区改造一处，路标导示系统一套，现场作坊体验一处，总投资260万元。②金台村乡村民宿改造项目，新改造民宿30户，每户改造两间房，院落连接路，院落改造3000平方，污水处理厂一处，垃圾分类回收站一个，停车场70个，销售系统一套，配套体育娱乐设施一组，民宿特色导示系统.总投资380万元建设规模：占地200亩）</t>
  </si>
  <si>
    <t>2020年瓦房口镇马家台村乡村旅游示范村建设项目</t>
  </si>
  <si>
    <t>云雾山农业休闲观光园（主要建设内容：停车场、广场、亭子4座、道路硬化、周边绿化等内容；建设规模：1000余平方米）</t>
  </si>
  <si>
    <t>马家台村</t>
  </si>
  <si>
    <t>2020年红岩寺镇红岩社区乡村旅游示范村建设项目</t>
  </si>
  <si>
    <t>建设停车场1200㎡，环保厕所1处。</t>
  </si>
  <si>
    <t>202年红岩寺镇本地湾村乡村旅游示范村建设项目</t>
  </si>
  <si>
    <t>恢复谷子沟革命遗址原貌,新修景区道路1000m。</t>
  </si>
  <si>
    <t>2020年柞水县天然林保护工程项目</t>
  </si>
  <si>
    <t>天保二期人工造林0.1万亩、封山育林1万亩、飞播造林1万亩。森林资源管护316.11万亩，森林抚育2万亩，退化林修复2万亩。兑现森林生态效益补偿115.76万亩的补助资金</t>
  </si>
  <si>
    <t>全县8镇1办2林场</t>
  </si>
  <si>
    <t>81个村、社区</t>
  </si>
  <si>
    <t>宋愤超</t>
  </si>
  <si>
    <t>贫困人口务工及政策兑现带动贫困户增收</t>
  </si>
  <si>
    <t>通过项目实施，有效保护森林资源并带动4868户贫困户增收</t>
  </si>
  <si>
    <t>2020年柞水县退耕还林工程建设项目</t>
  </si>
  <si>
    <t>实施新一轮退耕地造林1万亩，防护林人工造林0.1万亩，封山育林1万亩及各设计年度政策兑现。</t>
  </si>
  <si>
    <t>红岩寺镇、杏坪镇、瓦房口镇、曹坪镇、</t>
  </si>
  <si>
    <t>盘龙寺、闫坪、天埫、油房、联合、金台、马台、金星、东沟、九间房</t>
  </si>
  <si>
    <t>朱书勤</t>
  </si>
  <si>
    <t>通过实施退耕项目，带动4290户贫困户增收</t>
  </si>
  <si>
    <t>柞水县黄金移民小区社区工厂建设项目</t>
  </si>
  <si>
    <t>2020年度柞水县黄金移民小区社区工厂建设项目</t>
  </si>
  <si>
    <t>建设服饰外贸加工标准化厂房12000平方米，综合用房3000平方米；建服饰加工生产线4条，购置设备800台（套），及厂区道路、网管、美化亮化、消防等配套设施。
项目共分二期建设，其中：一期建成标准化厂房8502.96平方米，建设道路、网管、绿化亮化、消防等配套设施。</t>
  </si>
  <si>
    <t>县经贸局</t>
  </si>
  <si>
    <t>孟如意</t>
  </si>
  <si>
    <t>吸纳贫困人口就业务工，实现增收</t>
  </si>
  <si>
    <t>社区工厂建设完成后，交由南京阳成服饰公司进行生产运营，带动移民小区及周边贫困人口就业50人左右</t>
  </si>
  <si>
    <t>2020年柞水县贫困劳动力外出务工交通补贴</t>
  </si>
  <si>
    <t>鼓励有就业意愿的贫困劳动力外出务工</t>
  </si>
  <si>
    <t>相关镇办</t>
  </si>
  <si>
    <t>相关村（社区）</t>
  </si>
  <si>
    <t>县就业局</t>
  </si>
  <si>
    <t>杨秦湘</t>
  </si>
  <si>
    <t>鼓励贫困劳动力外出务工</t>
  </si>
  <si>
    <t>对符合一次性交通补贴发放条件的贫困劳动力及时给予补贴</t>
  </si>
  <si>
    <t>商财办社〔2017〕51号</t>
  </si>
  <si>
    <t>2020年柞水县贫困劳动力一次性求职补贴</t>
  </si>
  <si>
    <t>对符合一次性求职补贴发放条件的贫困劳动力及时给予补贴</t>
  </si>
  <si>
    <t>2020年柞水县贫困劳动力一次性创业补贴</t>
  </si>
  <si>
    <t>鼓励贫困劳动力新办经济实体，实现增收致富</t>
  </si>
  <si>
    <t>县人社局</t>
  </si>
  <si>
    <t>郝振武</t>
  </si>
  <si>
    <t>扶持贫困劳动力创业</t>
  </si>
  <si>
    <t>对符合一次性创业补贴发放条件的贫困劳动力及时给予补贴</t>
  </si>
  <si>
    <t>柞人社发〔2019〕141号</t>
  </si>
  <si>
    <t>2020年柞水县就业扶贫基地岗位补贴</t>
  </si>
  <si>
    <t>鼓励经济实体吸纳贫困劳动力就业</t>
  </si>
  <si>
    <t>对符合补贴发放条件的经济实体及时给予补贴</t>
  </si>
  <si>
    <t>2020年柞水县社区工厂岗位补贴</t>
  </si>
  <si>
    <t>2020年柞水县人社局就业创业培训</t>
  </si>
  <si>
    <t>培训贫困劳动力600人</t>
  </si>
  <si>
    <t>提升贫困劳动力就业创业技能</t>
  </si>
  <si>
    <t>提升600人就业创业技能</t>
  </si>
  <si>
    <t>2020年贫困户就业创业培训</t>
  </si>
  <si>
    <t>培训贫困劳动力200人</t>
  </si>
  <si>
    <t>宁江平</t>
  </si>
  <si>
    <t>提升200名贫困劳动力就业技能</t>
  </si>
  <si>
    <t>带动贫困劳动力200人及时就业</t>
  </si>
  <si>
    <t>扶贫局培训</t>
  </si>
  <si>
    <t>柞水县2020年贫困户实用技术培训</t>
  </si>
  <si>
    <t>培训贫困劳动力3000人</t>
  </si>
  <si>
    <t>提升贫困劳动力生产技术</t>
  </si>
  <si>
    <t>提高3000名贫困劳动力生产技术水平</t>
  </si>
  <si>
    <t>18</t>
  </si>
  <si>
    <t>2020年度农村实用人才培训及党政专业技术人才挂职学习</t>
  </si>
  <si>
    <t>扶贫政策解读；2.木耳食用菌种植技术；.农产品质量安全与品牌营销策略。邀请专家授课和现场教学相结合的方式培训，安排三天时间，培训120人。.党政干部挂职4人、专业技术人才10人到高淳区挂职学习3个月以上。</t>
  </si>
  <si>
    <t>刘建军</t>
  </si>
  <si>
    <t>通过培训，为就业奠定基础</t>
  </si>
  <si>
    <t>19</t>
  </si>
  <si>
    <t>2020年度人社局劳务协作及培训项目</t>
  </si>
  <si>
    <t>组织开展劳务协作专项招聘会2场；组织家政、月嫂等其它项目技能培训300人次。</t>
  </si>
  <si>
    <t>营盘镇等9个镇办</t>
  </si>
  <si>
    <t>龙潭村等81个村和社区</t>
  </si>
  <si>
    <t>党营章</t>
  </si>
  <si>
    <t>20</t>
  </si>
  <si>
    <t>2020年度中华蜂养殖技能培训</t>
  </si>
  <si>
    <t>对全县81个村社区开展中华蜂养殖培训</t>
  </si>
  <si>
    <t>龙潭村等82个村和社区</t>
  </si>
  <si>
    <t>刘勇</t>
  </si>
  <si>
    <t>1.贫困人口护林员</t>
  </si>
  <si>
    <t>2020年柞水县森林管护项目</t>
  </si>
  <si>
    <t>全县森林管护面积322.11万亩</t>
  </si>
  <si>
    <t>全县95个护林站</t>
  </si>
  <si>
    <t>李邦余</t>
  </si>
  <si>
    <t>贫困人口务工</t>
  </si>
  <si>
    <t>通过项目实施，带动1060户贫困户增收7200元</t>
  </si>
  <si>
    <t>2.贫困人口护路员</t>
  </si>
  <si>
    <t>2020年杏坪镇护路员项目</t>
  </si>
  <si>
    <t>22名护路员工资，养护里程96.42公里</t>
  </si>
  <si>
    <t>肖台村
杏坪社区
联丰村
中山村
严坪村
中台村
云蒙村
联合村
天埫村
晨光村
柴庄社区</t>
  </si>
  <si>
    <t>县交通局</t>
  </si>
  <si>
    <t>阮鹏</t>
  </si>
  <si>
    <t>落实公益岗带贫减贫</t>
  </si>
  <si>
    <t>通过设立公益岗，带动22户贫困户增收</t>
  </si>
  <si>
    <t>2020年红岩寺镇护路员项目</t>
  </si>
  <si>
    <t>17名护路员工资，养护里程69.3公里</t>
  </si>
  <si>
    <t>掌上村、张坪村、大沙河村、跃进村、本地湾村、红岩社区、红安村、闫坪村、盘龙寺村、正沟村</t>
  </si>
  <si>
    <t>李茜</t>
  </si>
  <si>
    <t>通过设立公益岗，带动17户贫困户增收</t>
  </si>
  <si>
    <t>2020年凤凰镇护路员项目</t>
  </si>
  <si>
    <t>20名护路员工资，养护里程59公里</t>
  </si>
  <si>
    <t>凤镇街社区、皂河村、双河村、宽坪村、龙潭村、桃园村、金凤村、大寺沟村</t>
  </si>
  <si>
    <t>李开东</t>
  </si>
  <si>
    <t>通过设立公益岗，带动20户贫困户增收</t>
  </si>
  <si>
    <t>2020年乾佑街办护路员项目</t>
  </si>
  <si>
    <t>7名护路员工资，养护里程28公里</t>
  </si>
  <si>
    <t xml:space="preserve">车家河村、
梨园村、马房子村
</t>
  </si>
  <si>
    <t>张斌</t>
  </si>
  <si>
    <t>通过设立公益岗，带动6户贫困户增收</t>
  </si>
  <si>
    <t>2020年营盘镇护路员项目</t>
  </si>
  <si>
    <t>12名护路员，养护里程37.4</t>
  </si>
  <si>
    <t>药王堂村、曹店村、北河村</t>
  </si>
  <si>
    <t>吴启辉</t>
  </si>
  <si>
    <t>通过设立公益岗，带动12户贫困户增收</t>
  </si>
  <si>
    <t>2020年下梁镇护路员项目</t>
  </si>
  <si>
    <t>10名护路员，养护里程33.3</t>
  </si>
  <si>
    <t>明星村、胜利村、石瓮社区</t>
  </si>
  <si>
    <t>舒涛</t>
  </si>
  <si>
    <t>通过设立公益岗，带动10户贫困户增收</t>
  </si>
  <si>
    <t>2020年曹坪镇护路员项目</t>
  </si>
  <si>
    <t>25名护路员工资，养护里程66.7</t>
  </si>
  <si>
    <t>东沟村、九间房村、窑镇社区</t>
  </si>
  <si>
    <t>周子淋</t>
  </si>
  <si>
    <t>通过设立公益岗，带动25户贫困户增收</t>
  </si>
  <si>
    <t>2020年小岭镇护路员项目</t>
  </si>
  <si>
    <t>4名护路员，养护里程14公里</t>
  </si>
  <si>
    <t>李砭村
常湾村
岭丰村
罗庄村</t>
  </si>
  <si>
    <t>陈永富</t>
  </si>
  <si>
    <t>通过设立公益岗，带动4户贫困户增收</t>
  </si>
  <si>
    <t>2020年瓦房口镇护路员项目</t>
  </si>
  <si>
    <t>18名护路员，养护里程53.4</t>
  </si>
  <si>
    <t>瓦房村、街垣社区、磨沟村、田丰村</t>
  </si>
  <si>
    <t>徐欣</t>
  </si>
  <si>
    <t>通过设立公益岗，带动18户贫困户增收</t>
  </si>
  <si>
    <t>3.贫困人口护水员</t>
  </si>
  <si>
    <t>4.贫困人口保洁员</t>
  </si>
  <si>
    <t>2020年柞水县农村环卫保洁及生活垃圾清运</t>
  </si>
  <si>
    <t>环卫保洁及生活垃圾清运</t>
  </si>
  <si>
    <t>八镇一街办</t>
  </si>
  <si>
    <t>14个社区，65个行政村</t>
  </si>
  <si>
    <t>县清洁办</t>
  </si>
  <si>
    <t>张书国</t>
  </si>
  <si>
    <t>解决“两不愁，三保障”项目</t>
  </si>
  <si>
    <t xml:space="preserve">环卫保洁及生活垃圾清运 </t>
  </si>
  <si>
    <t>公共区域“面上不见垃圾，不见污水”的目标</t>
  </si>
  <si>
    <t>2020年柞水县扶贫公益专岗</t>
  </si>
  <si>
    <t>发放扶贫公益专岗80个</t>
  </si>
  <si>
    <t>帮扶就业困难劳动力就业</t>
  </si>
  <si>
    <t>帮扶80户就业困难家庭至少实现1人稳定就业</t>
  </si>
  <si>
    <t>2020年柞水县特设就业扶贫公益性岗位</t>
  </si>
  <si>
    <t>发放特设就业扶贫公益性岗位662个</t>
  </si>
  <si>
    <t>帮扶662户就业困难家庭至少实现1人稳定就业</t>
  </si>
  <si>
    <t>学前教育资助</t>
  </si>
  <si>
    <t>柞水县2020年春家庭经济困难幼儿生活费补助</t>
  </si>
  <si>
    <t>2020年春家庭经济困难幼儿生活费补助</t>
  </si>
  <si>
    <t>相关社区</t>
  </si>
  <si>
    <t>县科教局</t>
  </si>
  <si>
    <t>朱小涛</t>
  </si>
  <si>
    <t>资助学前1600名家庭经济困难幼儿</t>
  </si>
  <si>
    <t>资助1600名家庭经济困难幼儿</t>
  </si>
  <si>
    <t>县财政局</t>
  </si>
  <si>
    <t>义务教育资助</t>
  </si>
  <si>
    <t>柞水县2020年春城乡义务教育阶段家庭经济困难学生生活费补助</t>
  </si>
  <si>
    <t>2020年春城乡义务教育阶段家庭经济困难学生生活费补助</t>
  </si>
  <si>
    <t>资助义务教育阶段家庭经济困难学生5500人</t>
  </si>
  <si>
    <t>中等职业教育资助</t>
  </si>
  <si>
    <t>柞水县2020年春季中等职业学校国家助学金</t>
  </si>
  <si>
    <t>2020年春季中等职业学校国家助学金</t>
  </si>
  <si>
    <t>资助650名家庭经济困难中职学生</t>
  </si>
  <si>
    <t>普通高中教育资助</t>
  </si>
  <si>
    <t>柞水县2020年春季普通高中国家助学金</t>
  </si>
  <si>
    <t>2020年春季普通高中国家助学金</t>
  </si>
  <si>
    <t>2010年春季普通高中国家助学金</t>
  </si>
  <si>
    <t>资助800名家庭经济困难高中学生</t>
  </si>
  <si>
    <t>柞水县2020年秋学前家庭经济困难幼儿生活费补助</t>
  </si>
  <si>
    <t>2020年秋学前家庭经济困难幼儿生活费补助</t>
  </si>
  <si>
    <t>柞水县2020年秋义务教育阶段家庭经济困难学生生活费补助</t>
  </si>
  <si>
    <t>2020年秋义务教育阶段家庭经济困难学生生活费补助</t>
  </si>
  <si>
    <t>柞水县2020年秋季中等职业学校国家助学金</t>
  </si>
  <si>
    <t>2020年秋季中等职业学校国家助学金</t>
  </si>
  <si>
    <t>2020年秋季中等职业学校国家助学金补助</t>
  </si>
  <si>
    <t>柞水县2020年秋季普通高中国家助学金</t>
  </si>
  <si>
    <t>2020年秋季普通高中国家助学金</t>
  </si>
  <si>
    <t>2020年秋季普通高中国家助学金补助</t>
  </si>
  <si>
    <t>大学生新生入学路费</t>
  </si>
  <si>
    <t>柞水县2020年大学生新生入学路费</t>
  </si>
  <si>
    <t>2020年大学生新生入学路费</t>
  </si>
  <si>
    <t>资助80名大学新生</t>
  </si>
  <si>
    <t>市资助中心</t>
  </si>
  <si>
    <t>生源地助学贷款</t>
  </si>
  <si>
    <t>柞水县2020年大学生生源地信用助学贷款</t>
  </si>
  <si>
    <t>2020年大学生生源地信用助学贷款</t>
  </si>
  <si>
    <t>办理1000名大学生生源地信用贷款</t>
  </si>
  <si>
    <t>办理1000名大学生助学贷款</t>
  </si>
  <si>
    <t>国家开发银行</t>
  </si>
  <si>
    <t>泛海助学行动</t>
  </si>
  <si>
    <t>柞水县2020年泛海助学行动</t>
  </si>
  <si>
    <t>2020年泛海助学行动</t>
  </si>
  <si>
    <t>资助150名建档立卡大学新生</t>
  </si>
  <si>
    <t>资助150名大学新生</t>
  </si>
  <si>
    <t>陕西省教育厅</t>
  </si>
  <si>
    <t>贫困家庭中高职学生扶贫资助</t>
  </si>
  <si>
    <t>柞水县2019年贫困家庭中高职学生扶贫资助</t>
  </si>
  <si>
    <t>2019年贫困家庭中高职学生扶贫资助</t>
  </si>
  <si>
    <t>资助180名中高职学生</t>
  </si>
  <si>
    <t>资助中高职180名贫困家庭学生</t>
  </si>
  <si>
    <t>2020年柞水县城区二小迁址新建</t>
  </si>
  <si>
    <r>
      <rPr>
        <sz val="12"/>
        <rFont val="仿宋"/>
        <charset val="134"/>
      </rPr>
      <t>新建教学楼10320</t>
    </r>
    <r>
      <rPr>
        <sz val="12"/>
        <rFont val="宋体"/>
        <charset val="134"/>
      </rPr>
      <t>㎡</t>
    </r>
    <r>
      <rPr>
        <sz val="12"/>
        <rFont val="仿宋"/>
        <charset val="134"/>
      </rPr>
      <t>，综合楼7025㎡，图书馆及风雨操场1240㎡，餐厅2515㎡，报告厅950㎡。</t>
    </r>
  </si>
  <si>
    <t>乾佑街道办</t>
  </si>
  <si>
    <t>石镇社区</t>
  </si>
  <si>
    <t>傅先亮</t>
  </si>
  <si>
    <t>解决易地扶贫搬迁户子女及城区儿童入学难问题</t>
  </si>
  <si>
    <t>解决建档立卡户100名学生入学难问题</t>
  </si>
  <si>
    <t>柞水县2020年春季义务教育阶段学生营养改善计划</t>
  </si>
  <si>
    <t>2020年春季义务教育阶段学生营养改善计划</t>
  </si>
  <si>
    <t>相关村、社区</t>
  </si>
  <si>
    <t>孟祥勇</t>
  </si>
  <si>
    <t>解决义务教育阶段中小学生营养餐</t>
  </si>
  <si>
    <t>改善13500名中小学生膳食营养</t>
  </si>
  <si>
    <t>柞水县2020年秋季义务教育阶段学生营养改善计划</t>
  </si>
  <si>
    <t>2020年秋季义务教育阶段学生营养改善计划</t>
  </si>
  <si>
    <t>资助2020年全县建档立卡贫困人口参加城乡居民基本医疗保险</t>
  </si>
  <si>
    <t>资助2020年全县建档立卡贫困人口11000户32000人参加城乡居民基本医保</t>
  </si>
  <si>
    <t>全县9镇</t>
  </si>
  <si>
    <t>全县79个贫困村</t>
  </si>
  <si>
    <t>县医保局</t>
  </si>
  <si>
    <t>徐天武</t>
  </si>
  <si>
    <t>解决贫困人口医疗保障问题</t>
  </si>
  <si>
    <t>解决2020年全县建档立卡贫困人口医疗保障问题</t>
  </si>
  <si>
    <t>预算</t>
  </si>
  <si>
    <t>医保局</t>
  </si>
  <si>
    <t>城乡居民医疗救助项目</t>
  </si>
  <si>
    <t>2020年全县共5000余人次接受医疗救助</t>
  </si>
  <si>
    <t xml:space="preserve">2020年全县共5000余人次接受医疗救助 </t>
  </si>
  <si>
    <t>2020年营盘镇扶贫小额贷款贴息</t>
  </si>
  <si>
    <t>2020年小额信贷贴息74万元</t>
  </si>
  <si>
    <t>营盘</t>
  </si>
  <si>
    <t>各村（社区）</t>
  </si>
  <si>
    <t>金融支持产业发展促农增收</t>
  </si>
  <si>
    <t>通过金融扶贫带动贫困户增收3000元</t>
  </si>
  <si>
    <t>是　</t>
  </si>
  <si>
    <t>2020年乾佑街办扶贫小额贷款贴息</t>
  </si>
  <si>
    <t>2020年小额信贷贴息28万元</t>
  </si>
  <si>
    <t>乾佑</t>
  </si>
  <si>
    <t>2020年下梁镇扶贫小额贷款贴息</t>
  </si>
  <si>
    <t>2020年小额信贷贴息61万元</t>
  </si>
  <si>
    <t>2020年小岭镇扶贫小额贷款贴息</t>
  </si>
  <si>
    <t>2020年小额信贷贴息38万元</t>
  </si>
  <si>
    <t>小岭</t>
  </si>
  <si>
    <t>2020年凤凰镇扶贫小额贷款贴息</t>
  </si>
  <si>
    <t>2020年小额信贷贴息42万元</t>
  </si>
  <si>
    <t>凤凰</t>
  </si>
  <si>
    <t>2020年杏坪镇扶贫小额贷款贴息</t>
  </si>
  <si>
    <t>2020年小额信贷贴息160万元</t>
  </si>
  <si>
    <t>2020年红岩寺镇扶贫小额贷款贴息</t>
  </si>
  <si>
    <t>2020年小额信贷贴息35万元</t>
  </si>
  <si>
    <t>红岩寺</t>
  </si>
  <si>
    <t>2020年瓦房口扶贫小额贷款贴息</t>
  </si>
  <si>
    <t>瓦房口</t>
  </si>
  <si>
    <t>2020年曹坪镇扶贫小额贷款贴息</t>
  </si>
  <si>
    <t>2020年小额信贷贴息80万元</t>
  </si>
  <si>
    <t>曹坪</t>
  </si>
  <si>
    <t>解决安全饮水</t>
  </si>
  <si>
    <t>柞水县2020年营盘镇龙潭村供水工程</t>
  </si>
  <si>
    <t>新建取水坝1座、引泉室1座，修复取水坝1座、蓄水池三座，加设净化消毒设备3套，埋设输配水管道2.1km,安装入户工程180套。</t>
  </si>
  <si>
    <t>县水利局</t>
  </si>
  <si>
    <t>王春生</t>
  </si>
  <si>
    <t>农村公益性基础设施建设解决安全饮水问题</t>
  </si>
  <si>
    <t>通过实施营盘镇龙潭村供水工程，解决112人的饮水安全</t>
  </si>
  <si>
    <t>柞水县2020年下梁镇金盆村供水工程</t>
  </si>
  <si>
    <t>新建取水坝1座、引泉室2座、5m³蓄水池1座，加设净化消毒设备6套，埋设输配水管道3.15km,安装入户工程360套。</t>
  </si>
  <si>
    <t>通过实施下梁镇金盆村供水项目，解决387人的饮水安全</t>
  </si>
  <si>
    <t>柞水县2020年下梁镇新合村供水工程</t>
  </si>
  <si>
    <t>新建滤水池1座，修复取水坝1座、，加设净化消毒设备2套，埋设输配水管道4.8km,安装入户工程260套。</t>
  </si>
  <si>
    <t>通过实施下梁镇新合村供水项目，解决343人的饮水安全</t>
  </si>
  <si>
    <t>柞水县2020年下梁镇四新村供水工程</t>
  </si>
  <si>
    <t>新建取水坝3座、引泉室1座，修复取水坝3座、蓄水池三座，加设净化消毒设备3套，埋设输配水管道5.1km,安装入户工程  196套。</t>
  </si>
  <si>
    <t>通过实施下梁镇四新村供水项目，解决435人的饮水安全</t>
  </si>
  <si>
    <t>柞水县2020年小岭镇岭丰村供水工程</t>
  </si>
  <si>
    <t>新建滤水池1座，修复取水坝1座、，加设净化消毒设备2套，埋设输配水管道10km,安装入户工程135套。</t>
  </si>
  <si>
    <t>通过实施小岭镇岭丰村供水项目，解决450人的饮水安全</t>
  </si>
  <si>
    <t>柞水县2020年凤凰镇宽坪村供水工程</t>
  </si>
  <si>
    <t>新建取水坝1座、引泉室2座、5m³蓄水池1座，加设净化消毒设备6套，埋设输配水管道3.6km,安装入户工程165套。</t>
  </si>
  <si>
    <t>通过实施凤凰镇宽坪村供水项目，解决331人的饮水安全</t>
  </si>
  <si>
    <t>柞水县2020年凤凰镇龙潭村供水工程</t>
  </si>
  <si>
    <t>新建取水坝1座、引泉室2座、5m³蓄水池1座，加设净化消毒设备6套，埋设输配水管道4.2km,安装入户工程151套。</t>
  </si>
  <si>
    <t>通过实施凤凰镇龙潭村供水项目，解决311人的饮水安全</t>
  </si>
  <si>
    <t>柞水县2020年凤凰镇大寺沟村供水工程</t>
  </si>
  <si>
    <t>新建取水坝1座、引泉室1座，修复取水坝1座、蓄水池三座，加设净化消毒设备3套，埋设输配水管道2.8km,安装入户工程112套。</t>
  </si>
  <si>
    <t>通过实施凤凰镇大寺沟村供水项目，解决190人的饮水安全</t>
  </si>
  <si>
    <t>2019年凤凰镇双河村修缮自来水管网</t>
  </si>
  <si>
    <t xml:space="preserve"> 修缮管网 5.0 公里</t>
  </si>
  <si>
    <t>解决贫困人口安全饮水问题</t>
  </si>
  <si>
    <t>解决146户贫困户安全饮水问题</t>
  </si>
  <si>
    <t>2020年凤凰镇金凤村供水工程</t>
  </si>
  <si>
    <t>新建取水坝1座、引泉室1座，修复取水坝1座、蓄水池三座，加设净化消毒设备3套，埋设输配水管道6.2km,安装入户工程110套。</t>
  </si>
  <si>
    <t>魏玉玲</t>
  </si>
  <si>
    <t>解决75户贫困户安全饮水问题</t>
  </si>
  <si>
    <t>柞水县2020年杏坪镇党台村供水工程</t>
  </si>
  <si>
    <t>新建取水坝1座、引泉室1座，蓄水池1座，加设净化消毒设备3套，埋设输配水管道2.2km,安装入户工程117套。</t>
  </si>
  <si>
    <t>通过实施杏坪镇党台村供水项目，解决187人的饮水安全</t>
  </si>
  <si>
    <t>柞水县2020年杏坪镇腰庄村供水工程</t>
  </si>
  <si>
    <t>新建取水坝1座、引泉室2座、5m³蓄水池1座，加设净化消毒设备6套，埋设输配水管道3.3km,安装入户工程165套。</t>
  </si>
  <si>
    <t>通过实施杏坪镇腰庄村供水项目，解决211人的饮水安全</t>
  </si>
  <si>
    <t>柞水县2020年杏坪镇严坪村供水工程</t>
  </si>
  <si>
    <t>新建取水坝1座、引泉室2座、5m³蓄水池1座，加设净化消毒设备2套，埋设输配水管道3.15km,安装入户工程165套。</t>
  </si>
  <si>
    <t>通过实施杏坪镇严坪村供水项目，解决229人的饮水安全</t>
  </si>
  <si>
    <t>柞水县2020年杏坪镇柴庄社区供水工程</t>
  </si>
  <si>
    <t>新建取水坝3座、引泉室1座，修复取水坝3座、蓄水池三座，加设净化消毒设备3套，埋设输配水管道2.1km,安装入户工程 305 套。</t>
  </si>
  <si>
    <t>通过实施杏坪镇柴庄社区供水项目，解决415人的饮水安全</t>
  </si>
  <si>
    <t>柞水县2020年瓦房口镇街垣社区供水工程</t>
  </si>
  <si>
    <t>新建取水坝3座、蓄水池三座，加设净化消毒设备3套，埋设输配水管道2.1km,安装入户工程 280 套。</t>
  </si>
  <si>
    <t>通过实施街垣社区供水项目，解决551人的饮水安全</t>
  </si>
  <si>
    <t>柞水县2020年瓦房口镇大河村供水工程</t>
  </si>
  <si>
    <t>新建取水坝1座、修复取水坝1座、蓄水池三座，加设净化消毒设备3套，埋设输配水管道2.1km,安装入户工程120套。</t>
  </si>
  <si>
    <t>通过实施大河村供水项目，解决489人的饮水安全</t>
  </si>
  <si>
    <t>柞水县2020年瓦房口镇老庄村供水工程</t>
  </si>
  <si>
    <t>新建取水坝1座、引泉室2座、5m³蓄水池1座，加设净化消毒设备6套，埋设输配水管道3.15km,安装入户工程175套。</t>
  </si>
  <si>
    <t>通过实施老庄村供水项目，解决249人的饮水安全</t>
  </si>
  <si>
    <t>柞水县2020年红岩寺镇闫坪村供水工程</t>
  </si>
  <si>
    <t>新建取水坝1座、5m³蓄水池1座，加设净化消毒设备6套，埋设输配水管道3.6km,安装入户工程130套。</t>
  </si>
  <si>
    <t>通过实施闫坪村供水项目，解决195人的饮水安全</t>
  </si>
  <si>
    <t>柞水县2020年红岩寺镇掌上村供水工程</t>
  </si>
  <si>
    <t>新建取水坝2座、5m³蓄水池2座，加设净化消毒设备6套，埋设输配水管道3.15km,安装入户工程205套。</t>
  </si>
  <si>
    <t>通过实施掌上村供水项目，解决297人的饮水安全</t>
  </si>
  <si>
    <t>柞水县2020年红岩寺镇跃进村供水工程</t>
  </si>
  <si>
    <t>新建取水坝1座、蓄水池1座，加设净化消毒设备3套，埋设输配水管道2.1km,安装入户工程120套。</t>
  </si>
  <si>
    <t>通过实施跃进村，解决380人的饮水安全</t>
  </si>
  <si>
    <t>柞水县2020年曹坪镇银碗村供水工程</t>
  </si>
  <si>
    <t>新建取水坝1座、5m³蓄水池1座，加设净化消毒设备1套，埋设输配水管道2.8km,安装入户工程160套。</t>
  </si>
  <si>
    <t>通过实施沙岭村供水项目，解决287人的饮水安全</t>
  </si>
  <si>
    <t>柞水县2020年曹坪镇荫沟村供水工程</t>
  </si>
  <si>
    <t>新建取水坝2座、5m³蓄水池2座，加设净化消毒设备6套，埋设输配水管道3.4km,安装入户工程120套。</t>
  </si>
  <si>
    <t>通过实施荫沟村供水项目，解决182人的饮水安全</t>
  </si>
  <si>
    <t>柞水县2020年曹坪镇马房湾村供水工程</t>
  </si>
  <si>
    <t>新建取水坝1座、引泉室2座、5m³蓄水池1座，加设净化消毒设备6套，埋设输配水管道4.2km,安装入户工程130套。</t>
  </si>
  <si>
    <t>通过实施马房湾村供水项目，解决213人的饮水安全</t>
  </si>
  <si>
    <t>2020年营盘镇营镇社区农村户用厕所改造项目</t>
  </si>
  <si>
    <t>新建和改建445户卫生厕所</t>
  </si>
  <si>
    <t>财政奖补</t>
  </si>
  <si>
    <t>本村90％以上户实现无害化厕所</t>
  </si>
  <si>
    <t>2020年营盘镇朱农湾村农村户用厕所改造项目</t>
  </si>
  <si>
    <t>新建和改建340户卫生厕所</t>
  </si>
  <si>
    <t>毛家锋</t>
  </si>
  <si>
    <t>2020年乾佑街办马房子村农村户用厕所改造项目</t>
  </si>
  <si>
    <t>新建和改建372户卫生厕所</t>
  </si>
  <si>
    <t>2020年下梁镇老庵寺村农村户用厕所改造项目</t>
  </si>
  <si>
    <t>新建和改建185户卫生厕所</t>
  </si>
  <si>
    <t>2020年下梁镇金盆村农村户用厕所改造项目</t>
  </si>
  <si>
    <t>新建和改建275户卫生厕所</t>
  </si>
  <si>
    <t>2020年下梁镇西川村农村户用厕所改造项目</t>
  </si>
  <si>
    <t>新建和改建453户卫生厕所</t>
  </si>
  <si>
    <t>2020年下梁镇沙坪社区农村户用厕所改造项目</t>
  </si>
  <si>
    <t>新建和改建190户卫生厕所</t>
  </si>
  <si>
    <t>2020年下梁镇明星社区农村户用厕所改造项目</t>
  </si>
  <si>
    <t>新建和改建316户卫生厕所</t>
  </si>
  <si>
    <t>2020年下梁镇石翁社区农村户用厕所改造项目</t>
  </si>
  <si>
    <t>新建和改建566户卫生厕所</t>
  </si>
  <si>
    <t>2020年小岭镇金米村农村户用厕所改造项目</t>
  </si>
  <si>
    <t>新建和改建320户卫生厕所</t>
  </si>
  <si>
    <t>2020年凤凰镇宽坪村农村户用厕所改造项目</t>
  </si>
  <si>
    <t>新建和改建405户卫生厕所</t>
  </si>
  <si>
    <t>2020年杏坪镇联丰村农村户用厕所改造项目</t>
  </si>
  <si>
    <t>新建和改建355户卫生厕所</t>
  </si>
  <si>
    <t>2020年瓦房口镇街垣社区农村户用厕所改造项目</t>
  </si>
  <si>
    <t>新建和改建663户卫生厕所</t>
  </si>
  <si>
    <t>2020年红岩寺镇盘龙寺村农村户用厕所改造项目</t>
  </si>
  <si>
    <t>新建和改建255户卫生厕所</t>
  </si>
  <si>
    <t>2020年曹坪镇沙岭村入户路项目</t>
  </si>
  <si>
    <t>新建和改建289户卫生厕所</t>
  </si>
  <si>
    <t>黄分朝</t>
  </si>
  <si>
    <t>2020年度柞水县农村居民最低生活保障</t>
  </si>
  <si>
    <t>持有我县常住农村户口并长期居住的居民，凡共同生活的家庭成员人均收入低于我县最低生活保障标准（目前为3990元/人年），且家庭财产状况符合规定条件的，纳入农村低保。</t>
  </si>
  <si>
    <t>9个镇办</t>
  </si>
  <si>
    <t>79个村、社区</t>
  </si>
  <si>
    <t>县民政局</t>
  </si>
  <si>
    <t>夏先平</t>
  </si>
  <si>
    <t>应保尽保</t>
  </si>
  <si>
    <t>农村居民最低生活保障项目保障了2965户6940人的基本生活。</t>
  </si>
  <si>
    <t>2020年度柞水县特困人员救助供养</t>
  </si>
  <si>
    <t>具有本县户籍，符合无劳动能力、无生活来源、无法定赡养抚养扶养义务人或者其法定义务人无履行义务能力的老年人、残疾人和未满16周岁的未成年人三个基本条件的，依法纳入特困人员救助供养范围。</t>
  </si>
  <si>
    <t>应救尽救</t>
  </si>
  <si>
    <t>特困人员救助供养项目解决了2043户2069人的基本生活和居住问题。</t>
  </si>
  <si>
    <t>2020年柞水县60周岁以上贫困群众养老金项目</t>
  </si>
  <si>
    <t>为全县2020年符合条件的贫困群众发放养老金</t>
  </si>
  <si>
    <t>张沛</t>
  </si>
  <si>
    <t>为年满60周岁的贫困群众提供基本生活保障</t>
  </si>
  <si>
    <t>为符合领取养老金条件的贫困群众及时发放养老金</t>
  </si>
  <si>
    <t>陕人社发[2017]60号</t>
  </si>
  <si>
    <t>2020年度柞水县留守关爱服务</t>
  </si>
  <si>
    <t>关爱留守老人、儿童、妇女补助、孤儿救助</t>
  </si>
  <si>
    <t>相关个村、社区</t>
  </si>
  <si>
    <t>留守关爱服务改善了244户244人的生活质量。</t>
  </si>
  <si>
    <t>2020年柞水县残疾人生活补贴</t>
  </si>
  <si>
    <t>残疾人两项补贴——生活补贴</t>
  </si>
  <si>
    <t>残疾人两项补贴——生活补贴项目保障了2812名残疾人的基本生活。</t>
  </si>
  <si>
    <t>2020年柞水县残疾人护理补贴</t>
  </si>
  <si>
    <t>残疾人两项补贴——护理补贴</t>
  </si>
  <si>
    <t>残疾人两项补贴——护理补贴项目保障了2325名残疾人的基本护理。</t>
  </si>
  <si>
    <t>2020年度柞水县临时救助</t>
  </si>
  <si>
    <t xml:space="preserve">对遭遇突发事件，或者其他特殊原因导致基本生活陷入困境，而其他社会救助无法覆盖或者救助之后基本生活仍然有困难的家庭或者个人给予的一次性救助。 </t>
  </si>
  <si>
    <t>临时救助项目解决了6250户6250人的突发困难。</t>
  </si>
  <si>
    <t>2020年通村公路安全生命防护</t>
  </si>
  <si>
    <t>2020年后沟三组-乾佑镇路</t>
  </si>
  <si>
    <t>新建防撞墙、波形梁、警示标志2.1公里</t>
  </si>
  <si>
    <t>乾佑镇</t>
  </si>
  <si>
    <t>北关社区</t>
  </si>
  <si>
    <t>徐光亮</t>
  </si>
  <si>
    <t>农村公益性基础设施建设解决贫困人口交通出行</t>
  </si>
  <si>
    <t>通过公路安全生命防护工程2.1公里，保障862名群众出行安全</t>
  </si>
  <si>
    <t>2020年石镇弯摊子-毛栗树沟口路</t>
  </si>
  <si>
    <t>新建防撞墙、波形梁、警示标志0.8公里</t>
  </si>
  <si>
    <t>通过公路安全生命防护工程0.78公里，保障2257名群众出行安全</t>
  </si>
  <si>
    <t>2020年乾佑镇北关社区红岩沟路</t>
  </si>
  <si>
    <t>新建防撞墙、波形梁、警示标志1公里</t>
  </si>
  <si>
    <t>通过公路安全生命防护工程1公里，保障862名群众出行安全</t>
  </si>
  <si>
    <t>2020年乾佑镇什家湾村塔尔坪桥-宋家大院路</t>
  </si>
  <si>
    <t>新建防撞墙、波形梁、警示标志0.4公里</t>
  </si>
  <si>
    <t>通过公路安全生命防护工程0.4公里，保障1091名群众出行安全</t>
  </si>
  <si>
    <t>2020年营盘镇药王堂花里扒-五组路</t>
  </si>
  <si>
    <t>新建防撞墙、波形梁、警示标志4公里</t>
  </si>
  <si>
    <t>药王堂</t>
  </si>
  <si>
    <t>通过公路安全生命防护工程4公里，保障1152名群众出行安全</t>
  </si>
  <si>
    <t>2020年营盘镇药王堂焦沟口-一组路</t>
  </si>
  <si>
    <t>新建防撞墙、波形梁、警示标志3.5公里</t>
  </si>
  <si>
    <t>2020年下梁镇石瓮街道-西坡路</t>
  </si>
  <si>
    <t>新建防撞墙、波形梁、警示标志0.2公里</t>
  </si>
  <si>
    <t>通过公路安全生命防护工程0.2公里，保障3470名群众出行安全</t>
  </si>
  <si>
    <t>2020年下梁镇石瓮社区普陀路</t>
  </si>
  <si>
    <t>新建防撞墙、波形梁、警示标志0.6公里</t>
  </si>
  <si>
    <t>2020年下梁镇明星村委会-明星村七组路</t>
  </si>
  <si>
    <t>新建防撞墙、波形梁、警示标志5公里</t>
  </si>
  <si>
    <t>明星村</t>
  </si>
  <si>
    <t>通过公路安全生命防护工程5公里，保障2214名群众出行安全</t>
  </si>
  <si>
    <t>2020年下梁镇花园沟口-明星村三组路</t>
  </si>
  <si>
    <t>通过公路安全生命防护工程0.6公里，保障2214名群众出行安全</t>
  </si>
  <si>
    <t>2020年凤凰镇大寺沟村委会-大寺沟村二组路</t>
  </si>
  <si>
    <t>新建防撞墙、波形梁、警示标志3.2公里</t>
  </si>
  <si>
    <t>通过公路安全生命防护工程3.2公里，保障1064名群众出行安全</t>
  </si>
  <si>
    <t>2020年凤凰镇金凤村石领子-金凤村大沟口路</t>
  </si>
  <si>
    <t>新建防撞墙、波形梁、警示标志1.05公里</t>
  </si>
  <si>
    <t>通过公路安全生命防护工程1.05公里，保障1986名群众出行安全</t>
  </si>
  <si>
    <t>2020年凤凰镇金凤村西沟口-金凤村学堂口</t>
  </si>
  <si>
    <t>通过公路安全生命防护工程0.6公里，保障1987名群众出行安全</t>
  </si>
  <si>
    <t>2020年杏坪镇杏坪大桥-詹家弯路</t>
  </si>
  <si>
    <t>新建防撞墙、波形梁、警示标志0.7公里</t>
  </si>
  <si>
    <t>通过公路安全生命防护工程0.7公里，保障3591名群众出行安全</t>
  </si>
  <si>
    <t>2020年杏坪镇中台村钢架桥-铁炉村章氏沟口路</t>
  </si>
  <si>
    <t>新建防撞墙、波形梁、警示标志1.6公里</t>
  </si>
  <si>
    <t>通过公路安全生命防护工程1.6公里，保障2407名群众出行安全</t>
  </si>
  <si>
    <t>2020年杏坪镇金口村陈家湾-严坪桥路</t>
  </si>
  <si>
    <t>新建防撞墙、波形梁、警示标志2.7公里</t>
  </si>
  <si>
    <t>通过公路安全生命防护工程2.7公里，保障3591名群众出行安全</t>
  </si>
  <si>
    <t>2020年红岩寺镇掌上村大坟山-掌上村五组路</t>
  </si>
  <si>
    <t>新建防撞墙、波形梁、警示标志3.6公里</t>
  </si>
  <si>
    <t>通过公路安全生命防护工程3.6公里，保障1828名群众出行安全</t>
  </si>
  <si>
    <t>2020年红岩寺镇跃进村张家沟口-跃进村七组路</t>
  </si>
  <si>
    <t>新建防撞墙、波形梁、警示标志3公里</t>
  </si>
  <si>
    <t>通过公路安全生命防护工程3公里，保障1204名群众出行安全</t>
  </si>
  <si>
    <t>2020年红岩寺镇本地湾村安子路</t>
  </si>
  <si>
    <t>通过公路安全生命防护工程0.6公里，保障1487名群众出行安全</t>
  </si>
  <si>
    <t>2020年红岩寺镇正沟村马安岭路</t>
  </si>
  <si>
    <t>新建防撞墙、波形梁、警示标志2.2公里</t>
  </si>
  <si>
    <t>通过公路安全生命防护工程2.2公里，保障1274名群众出行安全</t>
  </si>
  <si>
    <t>2020年红岩寺镇安乐村小黑沟口－安乐村二组路</t>
  </si>
  <si>
    <t>通过公路安全生命防护工程3.5公里，保障1487名群众出行安全</t>
  </si>
  <si>
    <t>2020年曹坪镇锺山村大阴坡沟口桥-锺山村三组路</t>
  </si>
  <si>
    <t>通过公路安全生命防护工程2.2公里，保障2895名群众出行安全</t>
  </si>
  <si>
    <t>其他（下梁镇）</t>
  </si>
  <si>
    <t>2020年下梁镇解放至关山公路改建工程项目</t>
  </si>
  <si>
    <t>改建道路11公里</t>
  </si>
  <si>
    <t>通过改建解放至关山公路11公里解决135户贫困户出行问题</t>
  </si>
  <si>
    <t>商政交发【2018】114号</t>
  </si>
  <si>
    <t>2020年安沟口至安沟村五组公路</t>
  </si>
  <si>
    <t>改建道路9公里</t>
  </si>
  <si>
    <t>通过修建硬化通村路9公里，方便户群众出行，带动产业发展</t>
  </si>
  <si>
    <t>2020年红岩寺镇张坪村任家沟硬化通组公路项目</t>
  </si>
  <si>
    <t>2.5公里通组公路硬化</t>
  </si>
  <si>
    <t>陈新文</t>
  </si>
  <si>
    <t>173</t>
  </si>
  <si>
    <t>556</t>
  </si>
  <si>
    <t>2035</t>
  </si>
  <si>
    <t>公共设施提升</t>
  </si>
  <si>
    <t>解决82户贫困人口交通出行问题</t>
  </si>
  <si>
    <t>2020年柞水县下梁镇金盆村一组葫芦沟路</t>
  </si>
  <si>
    <t>新建通组路1公里</t>
  </si>
  <si>
    <t>162</t>
  </si>
  <si>
    <t>427</t>
  </si>
  <si>
    <t>通过修建硬化通村路1.1公里，方便群众出行</t>
  </si>
  <si>
    <t>2020年柞水县杏坪镇银洞沟公路</t>
  </si>
  <si>
    <t>通过修建硬化通村路1公里，方便346户群众出行</t>
  </si>
  <si>
    <t>2020年柞水县杏坪镇仓房沟公路</t>
  </si>
  <si>
    <t>新建通组路5.2公里</t>
  </si>
  <si>
    <t>通过修建硬化通村路5.2公里，方便346户群众出行</t>
  </si>
  <si>
    <t>2020年柞水县杏坪镇老屋场沟公路</t>
  </si>
  <si>
    <t>新建通组路1.2公里</t>
  </si>
  <si>
    <t>通过修建硬化通村路1.2公里，方便469户群众出行</t>
  </si>
  <si>
    <t>2020年柞水县杏坪镇曹家岭公路</t>
  </si>
  <si>
    <t>新建通组路4.5公里</t>
  </si>
  <si>
    <t>通过修建硬化通村路4.5公里，方便469户群众出行</t>
  </si>
  <si>
    <t>2020年柞水县杏坪镇莲花公路</t>
  </si>
  <si>
    <t>新建通组路6.6公里</t>
  </si>
  <si>
    <t>柴庒社区</t>
  </si>
  <si>
    <t>通过修建硬化通村路6.6公里，方便941户群众出行</t>
  </si>
  <si>
    <t>2020年柞水县杏坪镇银潭公路</t>
  </si>
  <si>
    <t>新建通组路4.7公里</t>
  </si>
  <si>
    <t>通过修建硬化通村路4.7公里，方便941户群众出行</t>
  </si>
  <si>
    <t>2020年柞水县杏坪镇马家扒公路</t>
  </si>
  <si>
    <t>新建通组路4公里</t>
  </si>
  <si>
    <t>通过修建硬化通村路4公里，方便941户群众出行</t>
  </si>
  <si>
    <t>2020年柞水县杏坪镇刘婆沟公路</t>
  </si>
  <si>
    <t>新建通组路2.7公里</t>
  </si>
  <si>
    <t>通过修建硬化通村路2.7公里，方便941户群众出行</t>
  </si>
  <si>
    <t>2020年柞水县杏坪镇大树沟公路</t>
  </si>
  <si>
    <t>新建通组路1.8公里</t>
  </si>
  <si>
    <t>通过修建硬化通村路1.8公里，方便336户群众出行</t>
  </si>
  <si>
    <t>2020年柞水县杏坪镇北山沟公路</t>
  </si>
  <si>
    <t>新建通组路2公里</t>
  </si>
  <si>
    <t>通过修建硬化通村路2公里，方便336户群众出行</t>
  </si>
  <si>
    <t>2020年柞水县杏坪镇北山沟前梁公路</t>
  </si>
  <si>
    <t>新建通组路2.6公里</t>
  </si>
  <si>
    <t>通过修建硬化通村路2.6公里，方便336户群众出行</t>
  </si>
  <si>
    <t>2020年柞水县杏坪镇后坪公路</t>
  </si>
  <si>
    <t>新建通组路0.6公里</t>
  </si>
  <si>
    <t>通过修建硬化通村路0.6公里，方便643户群众出行</t>
  </si>
  <si>
    <t>2020年柞水县杏坪镇下水沟公路</t>
  </si>
  <si>
    <t>新建通组路0.9公里</t>
  </si>
  <si>
    <t>通过修建硬化通村路0.9公里，方便643户群众出行</t>
  </si>
  <si>
    <t>2020年柞水县杏坪镇张家沟公路</t>
  </si>
  <si>
    <t>新建通组路1.3公里</t>
  </si>
  <si>
    <t>通过修建硬化通村路1.3公里，方便643户群众出行</t>
  </si>
  <si>
    <t>2020年柞水县杏坪镇韭菜沟公路</t>
  </si>
  <si>
    <t>通过修建硬化通村路2公里，方便643户群众出行</t>
  </si>
  <si>
    <t>2020年柞水县杏坪镇王台子公路</t>
  </si>
  <si>
    <t>通过修建硬化通村路4公里，方便430户群众出行</t>
  </si>
  <si>
    <t>2020年柞水县杏坪镇苦桃沟公路</t>
  </si>
  <si>
    <t>新建通组路8.8公里</t>
  </si>
  <si>
    <t>通过修建硬化通村路8.8公里，方便430户群众出行</t>
  </si>
  <si>
    <t>2020年柞水县杏坪镇大阳坡公路</t>
  </si>
  <si>
    <t>新建通组路3.7公里</t>
  </si>
  <si>
    <t>通过修建硬化通村路3.7公里，方便430户群众出行</t>
  </si>
  <si>
    <t>2020年柞水县杏坪镇中山三组公路</t>
  </si>
  <si>
    <t>新建通组路5.8公里</t>
  </si>
  <si>
    <t>通过修建硬化通村路5.8公里，方便430户群众出行</t>
  </si>
  <si>
    <t>2020年柞水县杏坪镇石家山公路</t>
  </si>
  <si>
    <t>新建通组路4.6公里</t>
  </si>
  <si>
    <t>通过修建硬化通村路4.6公里，方便843户群众出行</t>
  </si>
  <si>
    <t>通过修建硬化通村路3.7公里，方便843户群众出行</t>
  </si>
  <si>
    <t>2020年柞水县杏坪镇小寺沟公路</t>
  </si>
  <si>
    <t>新建通组路1.4公里</t>
  </si>
  <si>
    <t>通过修建硬化通村路1.4公里，方便965户群众出行</t>
  </si>
  <si>
    <t>2020年柞水县杏坪镇晨光至莲花公路</t>
  </si>
  <si>
    <t>新建通组路5公里</t>
  </si>
  <si>
    <t>通过修建硬化通村路5公里，方便372户群众出行</t>
  </si>
  <si>
    <t>2020年柞水县杏坪镇小西沟公路</t>
  </si>
  <si>
    <t>新建通组路3.9公里</t>
  </si>
  <si>
    <t>通过修建硬化通村路3.9公里，方便372户群众出行</t>
  </si>
  <si>
    <t>2020年柞水县杏坪镇俆家坡公路</t>
  </si>
  <si>
    <t>新建通组路6.3公里</t>
  </si>
  <si>
    <t>通过修建硬化通村路6.3公里，方便372户群众出行</t>
  </si>
  <si>
    <t>2020年柞水县营盘镇杨四庙公路</t>
  </si>
  <si>
    <t>新建通组路2.22公里</t>
  </si>
  <si>
    <t>通过修建硬化通村路2.22公里，方便399户群众出行</t>
  </si>
  <si>
    <t>2020年柞水县营盘镇沙沟公路</t>
  </si>
  <si>
    <t>新建通组路3.35公里</t>
  </si>
  <si>
    <t xml:space="preserve">营镇社区 </t>
  </si>
  <si>
    <t>通过修建硬化通村路3.35公里，方便586户群众出行</t>
  </si>
  <si>
    <t>2020年柞水县乾佑街办红岩沟公路</t>
  </si>
  <si>
    <t>新建通组路2.1公里</t>
  </si>
  <si>
    <t>通过修建硬化通村路2.1公里，方便299户群众出行</t>
  </si>
  <si>
    <t>2020年柞水县乾佑街办纸房沟脑公路</t>
  </si>
  <si>
    <t>通过修建硬化通村路1.8公里，方便299户群众出行</t>
  </si>
  <si>
    <t>2020年柞水县曹坪镇周家沟公路</t>
  </si>
  <si>
    <t>新建通组路8公里</t>
  </si>
  <si>
    <t>通过修建硬化通村路8公里，方便446户群众出行</t>
  </si>
  <si>
    <t>2020年柞水县曹坪镇刘家沟公路</t>
  </si>
  <si>
    <t>通过修建硬化通村路2公里，方便446户群众出行</t>
  </si>
  <si>
    <t>2020年柞水县曹坪镇药厂寺公路</t>
  </si>
  <si>
    <t>2020年柞水县曹坪镇庙沟公路</t>
  </si>
  <si>
    <t>2020年柞水县曹坪镇骆家沟公路</t>
  </si>
  <si>
    <t>通过修建硬化通村路4公里，方便1226户群众出行</t>
  </si>
  <si>
    <t>2020年柞水县曹坪镇骆家沟脑公路</t>
  </si>
  <si>
    <t>通过修建硬化通村路3.7公里，方便1226户群众出行</t>
  </si>
  <si>
    <t>2020年柞水县曹坪镇纸房沟公路</t>
  </si>
  <si>
    <t>新建通组路2.5公里</t>
  </si>
  <si>
    <t>通过修建硬化通村路2.5公里，方便921户群众出行</t>
  </si>
  <si>
    <t>2020年柞水县曹坪镇大阴坡公路</t>
  </si>
  <si>
    <t>新建通组路6公里</t>
  </si>
  <si>
    <t>通过修建硬化通村路6公里，方便921户群众出行</t>
  </si>
  <si>
    <t>2020年柞水县红岩寺镇卢家坡公路</t>
  </si>
  <si>
    <t>通过修建硬化通村路2.5公里，方便342户群众出行</t>
  </si>
  <si>
    <t>2020年柞水县红岩寺镇正沟脑公路</t>
  </si>
  <si>
    <t>新建通组路0.2公里</t>
  </si>
  <si>
    <t>通过修建硬化通村路0.2公里，方便540户群众出行</t>
  </si>
  <si>
    <t>2020年柞水县红岩寺镇李家湾公路</t>
  </si>
  <si>
    <t>新建通组路0.5公里</t>
  </si>
  <si>
    <t>通过修建硬化通村路0.5公里，方便361户群众出行</t>
  </si>
  <si>
    <t>2020年柞水县红岩寺镇花岩公路</t>
  </si>
  <si>
    <t>通过修建硬化通村路0.6公里，方便361户群众出行</t>
  </si>
  <si>
    <t>2020年柞水县红岩寺镇佘沟公路</t>
  </si>
  <si>
    <t>新建通组路3.2公里</t>
  </si>
  <si>
    <t>通过修建硬化通村路3.2公里，方便370户群众出行</t>
  </si>
  <si>
    <t>2020年柞水县红岩寺镇雷家沟公路</t>
  </si>
  <si>
    <t>新建通组路1.5公里</t>
  </si>
  <si>
    <t>通过修建硬化通村路1.5公里，方便370户群众出行</t>
  </si>
  <si>
    <t>2020年柞水县红岩寺镇西田沟公路</t>
  </si>
  <si>
    <t>通过修建硬化通村路2.5公里，方便533户群众出行</t>
  </si>
  <si>
    <t>2020年柞水县红岩寺镇曼坦坡公路</t>
  </si>
  <si>
    <t>通过修建硬化通村路2公里，方便589户群众出行</t>
  </si>
  <si>
    <t>2020年柞水县红岩寺镇王家坡公路</t>
  </si>
  <si>
    <t>通过修建硬化通村路5公里，方便589户群众出行</t>
  </si>
  <si>
    <t>2020年柞水县红岩寺镇沟脑公路</t>
  </si>
  <si>
    <t>新建通组路3.5公里</t>
  </si>
  <si>
    <t>通过修建硬化通村路3.5公里，方便589户群众出行</t>
  </si>
  <si>
    <t>2020年柞水县红岩寺镇平顶山公路</t>
  </si>
  <si>
    <t>通过修建硬化通村路3.5公里，方便470户群众出行</t>
  </si>
  <si>
    <t>2020年柞水县红岩寺镇小黑沟公路</t>
  </si>
  <si>
    <t>新建通组路1.6公里</t>
  </si>
  <si>
    <t>通过修建硬化通村路1.6公里，方便416户群众出行</t>
  </si>
  <si>
    <t>2020年柞水县红岩寺镇兰家湾公路</t>
  </si>
  <si>
    <t>新建通组路0.35公里</t>
  </si>
  <si>
    <t>通过修建硬化通村路0.35公里，方便540户群众出行</t>
  </si>
  <si>
    <t>2020年柞水县红岩寺镇宋家沟公路</t>
  </si>
  <si>
    <t>通过修建硬化通村路1.6公里，方便540户群众出行</t>
  </si>
  <si>
    <t>2020年柞水县红岩寺镇石窑沟公路</t>
  </si>
  <si>
    <t>通过修建硬化通村路1.5公里，方便521户群众出行</t>
  </si>
  <si>
    <t>2020年柞水县红岩寺镇杨家沟公路</t>
  </si>
  <si>
    <t>通过修建硬化通村路1.8公里，方便521户群众出行</t>
  </si>
  <si>
    <t>2020年柞水县红岩寺镇柳本沟.狮子沟公路</t>
  </si>
  <si>
    <t>新建通组路0.8公里</t>
  </si>
  <si>
    <t>通过修建硬化通村路0.8公里，方便521户群众出行</t>
  </si>
  <si>
    <t>2020年柞水县红岩寺镇杜家沟公路</t>
  </si>
  <si>
    <t>新建通组路1.9公里</t>
  </si>
  <si>
    <t>通过修建硬化通村路1.9公里，方便340户群众出行</t>
  </si>
  <si>
    <t>2020年柞水县红岩寺镇王家沟公路</t>
  </si>
  <si>
    <t>通过修建硬化通村路1.2公里，方便340户群众出行</t>
  </si>
  <si>
    <t>2020年柞水县红岩寺镇马鞍岭公路</t>
  </si>
  <si>
    <t>通过修建硬化通村路3.9公里，方便340户群众出行</t>
  </si>
  <si>
    <t>2020年柞水县小岭镇黑沟公路</t>
  </si>
  <si>
    <t>通过修建硬化通村路5公里，方便934户群众出行</t>
  </si>
  <si>
    <t>2020年柞水县小岭镇进仕沟、正沟公路</t>
  </si>
  <si>
    <t>新建通组路3.4公里</t>
  </si>
  <si>
    <t>通过修建硬化通村路3.4公里，方便934户群众出行</t>
  </si>
  <si>
    <t>2020年柞水县小岭镇洞子沟公路</t>
  </si>
  <si>
    <t>新建通组路3公里</t>
  </si>
  <si>
    <t>通过修建硬化通村路3公里，方便934户群众出行</t>
  </si>
  <si>
    <t>2020年柞水县小岭镇任家沟公路</t>
  </si>
  <si>
    <t>通过修建硬化通村路2公里，方便418户群众出行</t>
  </si>
  <si>
    <t>2020年柞水县凤凰镇寨子沟公路</t>
  </si>
  <si>
    <t>通过修建硬化通村路1.5公里，方便461户群众出行</t>
  </si>
  <si>
    <t>2020年柞水县凤凰镇小西沟公路</t>
  </si>
  <si>
    <t>通过修建硬化通村路2.5公里，方便461户群众出行</t>
  </si>
  <si>
    <t>2020年柞水县凤凰镇桐沟公路</t>
  </si>
  <si>
    <t>通过修建硬化通村路1.2公里，方便461户群众出行</t>
  </si>
  <si>
    <t>2020年柞水县凤凰镇后沟公路</t>
  </si>
  <si>
    <t>通过修建硬化通村路1公里，方便462户群众出行</t>
  </si>
  <si>
    <t>2020年柞水县凤凰镇卢家坡公路</t>
  </si>
  <si>
    <t>通过修建硬化通村路1.2公里，方便462户群众出行</t>
  </si>
  <si>
    <t>2020年柞水县凤凰镇郭家坡公路</t>
  </si>
  <si>
    <t>通过修建硬化通村路3公里，方便462户群众出行</t>
  </si>
  <si>
    <t>2020年柞水县凤凰镇营盘山水厂公路</t>
  </si>
  <si>
    <t>凤街社区</t>
  </si>
  <si>
    <t>通过修建硬化通村路0.9公里，方便1211户群众出行</t>
  </si>
  <si>
    <t>2020年柞水县凤凰镇曹家院子公路</t>
  </si>
  <si>
    <t>通过修建硬化通村路1公里，方便1211户群众出行</t>
  </si>
  <si>
    <t>2020年柞水县凤凰镇纸房沟公路</t>
  </si>
  <si>
    <t>通过修建硬化通村路2公里，方便1211户群众出行</t>
  </si>
  <si>
    <t>2020年柞水县凤凰镇西坡环山公路</t>
  </si>
  <si>
    <t>新建通组路1.1公里</t>
  </si>
  <si>
    <t>通过修建硬化通村路1.1公里，方便1211户群众出行</t>
  </si>
  <si>
    <t>2020年柞水县凤凰镇杨家湾公路</t>
  </si>
  <si>
    <t>桃园村</t>
  </si>
  <si>
    <t>通过修建硬化通村路0.8公里，方便637户群众出行</t>
  </si>
  <si>
    <t>2020年柞水县凤凰镇闪金电公路</t>
  </si>
  <si>
    <t>通过修建硬化通村路0.5公里，方便633户群众出行</t>
  </si>
  <si>
    <t>2020年柞水县凤凰镇阴坡公路</t>
  </si>
  <si>
    <t>通过修建硬化通村路1.5公里，方便353户群众出行</t>
  </si>
  <si>
    <t>2020年柞水县凤凰镇深家沟公路</t>
  </si>
  <si>
    <t>通过修建硬化通村路0.6公里，方便353户群众出行</t>
  </si>
  <si>
    <t>2020年柞水县凤凰镇龙头子公路</t>
  </si>
  <si>
    <t>新建通组路0.3公里</t>
  </si>
  <si>
    <t>通过修建硬化通村路0.3公里，方便574户群众出行</t>
  </si>
  <si>
    <t>2020年柞水县瓦房口镇清水庵公路</t>
  </si>
  <si>
    <t>通过修建硬化通村路4公里，方便512户群众出行</t>
  </si>
  <si>
    <t>2020年柞水县瓦房口镇马蹄沟公路</t>
  </si>
  <si>
    <t>通过修建硬化通村路2公里，方便512户群众出行</t>
  </si>
  <si>
    <t>2020年柞水县瓦房口镇阳坡公路</t>
  </si>
  <si>
    <t>通过修建硬化通村路6公里，方便512户群众出行</t>
  </si>
  <si>
    <t>2020年柞水县瓦房口镇枫沟公路</t>
  </si>
  <si>
    <t>通过修建硬化通村路4.5公里，方便512户群众出行</t>
  </si>
  <si>
    <t>2020年柞水县瓦房口镇一组东庙沟公路</t>
  </si>
  <si>
    <t>通过修建硬化通村路1公里，方便802户群众出行</t>
  </si>
  <si>
    <t>2020年柞水县瓦房口镇五组柿园沟公路</t>
  </si>
  <si>
    <t>通过修建硬化通村路2.7公里，方便802户群众出行</t>
  </si>
  <si>
    <t>2020年柞水县瓦房口镇四组党家湾公路</t>
  </si>
  <si>
    <t>通过修建硬化通村路1.4公里，方便802户群众出行</t>
  </si>
  <si>
    <t>2020年柞水县瓦房口镇二组沙荡公路</t>
  </si>
  <si>
    <t>通过修建硬化通村路2.5公里，方便386户群众出行</t>
  </si>
  <si>
    <t>2020年柞水县瓦房口镇甘沟公路</t>
  </si>
  <si>
    <t>通过修建硬化通村路1.8公里，方便503户群众出行</t>
  </si>
  <si>
    <t>2020年柞水县瓦房口镇黄仕沟公路</t>
  </si>
  <si>
    <t>通过修建硬化通村路1.5公里，方便503户群众出行</t>
  </si>
  <si>
    <t>2020年柞水县下梁镇赤水沟公路</t>
  </si>
  <si>
    <t>通过修建硬化通村路5公里，方便612户群众出行</t>
  </si>
  <si>
    <t>2020年柞水县下梁镇竹溪公社公路</t>
  </si>
  <si>
    <t>通过修建硬化通村路1公里，方便1099户群众出行</t>
  </si>
  <si>
    <t>2020年柞水县下梁镇茨沟公路</t>
  </si>
  <si>
    <t>新建通组路5.5公里</t>
  </si>
  <si>
    <t>通过修建硬化通村路5.5公里，方便1099户群众出行</t>
  </si>
  <si>
    <t>2020年柞水县下梁镇西甘沟公路</t>
  </si>
  <si>
    <t>新建通组路7.5公里</t>
  </si>
  <si>
    <t>通过修建硬化通村路7.5公里，方便994群众出行</t>
  </si>
  <si>
    <t>2020年柞水县下梁镇普陀公路</t>
  </si>
  <si>
    <t>通过修建硬化通村路2公里，方便994群众出行</t>
  </si>
  <si>
    <t>2020年柞水县下梁镇阳坡公路</t>
  </si>
  <si>
    <t>新建通组路7公里</t>
  </si>
  <si>
    <t>通过修建硬化通村路7公里，方便994群众出行</t>
  </si>
  <si>
    <t>苏陕协作修路项目</t>
  </si>
  <si>
    <t>2020年度云蒙中山连村道路</t>
  </si>
  <si>
    <t>云蒙村与中山村连村路4公里，宽5米</t>
  </si>
  <si>
    <t>云蒙、中山村</t>
  </si>
  <si>
    <t>公共设施项目，改善技术设施，提高生活质量</t>
  </si>
  <si>
    <t>2020年度丰汤过境公路</t>
  </si>
  <si>
    <t>新修丰河村至汤峪公路12.5公里</t>
  </si>
  <si>
    <t>2020年度银碗六组水泥路</t>
  </si>
  <si>
    <t>在刘家沟、药厂沟新修水泥路4公里</t>
  </si>
  <si>
    <t>银碗村六组</t>
  </si>
  <si>
    <t>2020年广电扶贫宽带乡村</t>
  </si>
  <si>
    <t>惠及8165户贫困户，WIFI惠及50个村委会</t>
  </si>
  <si>
    <t>79个村</t>
  </si>
  <si>
    <t>广电网络公司</t>
  </si>
  <si>
    <t>张志伟</t>
  </si>
  <si>
    <t>广播电视宽带文化扶贫</t>
  </si>
  <si>
    <t>丰富贫困户的文化精神生活</t>
  </si>
  <si>
    <t>产业路</t>
  </si>
  <si>
    <t>2020年营盘镇营镇社区产业路项目</t>
  </si>
  <si>
    <t>沙沟产业路3.5公里</t>
  </si>
  <si>
    <t>解决贫困人口产业发展难题</t>
  </si>
  <si>
    <t>通过新建产业路，拓宽群众日常生活的出路，为生产提供便利</t>
  </si>
  <si>
    <t>2020年乾佑街办车家河村产业园道路项目</t>
  </si>
  <si>
    <t>硬化800米产业道路，改造园区基础设施</t>
  </si>
  <si>
    <t>提升产业园项目，带动199户贫困户脱贫增收</t>
  </si>
  <si>
    <t>2020年乾佑街办石镇社区扒山沟产业路项目</t>
  </si>
  <si>
    <t>新修道路3公里</t>
  </si>
  <si>
    <t>提升基础设施，带动村级发展，促进24户贫困户脱贫增收</t>
  </si>
  <si>
    <t>2020年红岩寺镇张坪村三组产业路项目</t>
  </si>
  <si>
    <t>小合沟外牌产业路及硬化2公里</t>
  </si>
  <si>
    <t>方便贫困群众产业运输</t>
  </si>
  <si>
    <t>通过产业路项目，带动173户贫困户发展产业</t>
  </si>
  <si>
    <t>2020年红岩寺镇闫坪村产业路项目（二）</t>
  </si>
  <si>
    <t>雷家沟产业路长1.5公里，宽5米。</t>
  </si>
  <si>
    <t>通过产业路项目，带动103户贫困户发展产业</t>
  </si>
  <si>
    <t>2020年红岩寺镇闫坪村产业路项目（一）</t>
  </si>
  <si>
    <t>电杆棚产业路长1.2公里，宽3.5米。</t>
  </si>
  <si>
    <t>2020年红岩寺镇闫坪村产业路项目（三）</t>
  </si>
  <si>
    <t>王家沟产业路长1.3公里，宽3.5米。</t>
  </si>
  <si>
    <t>2020年红岩寺镇闫坪村产业路项目（四）</t>
  </si>
  <si>
    <t>佘沟至长沟产业路拓宽、硬化（长3.52公里、宽4.5米）</t>
  </si>
  <si>
    <t>2020年红岩寺镇跃进村阴坡水田休闲走廊（产业路）项目</t>
  </si>
  <si>
    <t>320米</t>
  </si>
  <si>
    <t>通过产业路项目，带动62户贫困户发展产业</t>
  </si>
  <si>
    <t>2020年红岩寺镇本地湾村大黑沟岔沟产业路项目</t>
  </si>
  <si>
    <t>0.8公里</t>
  </si>
  <si>
    <t>熊世喜</t>
  </si>
  <si>
    <t>农村基础设施建设解决贫困人口交通出行及安全</t>
  </si>
  <si>
    <t>通过产业路项目，带动85户贫困户发展产业</t>
  </si>
  <si>
    <t>2020年红岩寺镇本地湾村小黑沟岔沟产业路项目</t>
  </si>
  <si>
    <t>2020年红岩寺镇大沙河村一组小庙沟产业路项目</t>
  </si>
  <si>
    <t>500米</t>
  </si>
  <si>
    <t>通过产业路项目，带动148户贫困户发展产业</t>
  </si>
  <si>
    <t>2020年红岩寺镇正沟村松子产业路项目</t>
  </si>
  <si>
    <t>松子产业路3公里</t>
  </si>
  <si>
    <t>李逢珠</t>
  </si>
  <si>
    <t>通过产业路项目，带动106户贫困户发展产业</t>
  </si>
  <si>
    <t>2020年曹坪镇九间房村产业路项目</t>
  </si>
  <si>
    <t>五组1.2公里产业路</t>
  </si>
  <si>
    <t>农村公益性基础设施建设解决群众出行问题、产业发展难</t>
  </si>
  <si>
    <t>通过实施通组路项目，方便群众出行、产业发展。</t>
  </si>
  <si>
    <t>2020年曹坪镇中庙村产业路项目</t>
  </si>
  <si>
    <t>二组大林沟产业路硬化</t>
  </si>
  <si>
    <t>李先扬</t>
  </si>
  <si>
    <t>农村公益性基础设施建设解决群众出行</t>
  </si>
  <si>
    <t>通过实施入户路项目，方便群众出行。</t>
  </si>
  <si>
    <t>以工代赈项目</t>
  </si>
  <si>
    <t>柞水县金米农业园区扶贫产业路项目</t>
  </si>
  <si>
    <t>修建、改造道路1.5公里</t>
  </si>
  <si>
    <t>县以工代赈办</t>
  </si>
  <si>
    <t>钟海平</t>
  </si>
  <si>
    <t>解决28户83人贫困人口交通出行</t>
  </si>
  <si>
    <t>通过修建改造通组道路1.5公里，方便160户，其中贫困户28户群众出行。</t>
  </si>
  <si>
    <t>水利项目</t>
  </si>
  <si>
    <t>柞水县2020年社川河常湾清水段防洪工程</t>
  </si>
  <si>
    <t>新建堤防4.5km</t>
  </si>
  <si>
    <t>农村公益性基础设施建设解决防洪安全</t>
  </si>
  <si>
    <t>实施清水段防洪工程，解决150人的防洪安全</t>
  </si>
  <si>
    <t>柞水县2020年水土保持综合治理工程</t>
  </si>
  <si>
    <r>
      <rPr>
        <sz val="12"/>
        <rFont val="宋体"/>
        <charset val="134"/>
      </rPr>
      <t>综合治理水土流失面积17km</t>
    </r>
    <r>
      <rPr>
        <vertAlign val="superscript"/>
        <sz val="12"/>
        <rFont val="宋体"/>
        <charset val="134"/>
      </rPr>
      <t>2</t>
    </r>
  </si>
  <si>
    <t>陈新波</t>
  </si>
  <si>
    <t>农村公益性基础设施建设改善居住环境</t>
  </si>
  <si>
    <t>实施2020年水土保持综合治理项目，改善487人的人居环境</t>
  </si>
  <si>
    <t>柞水县2020年水土保持补偿费项目</t>
  </si>
  <si>
    <t>面源污染11km2</t>
  </si>
  <si>
    <t>实施2020年水土保持补偿费治理项目，改善239人的人居环境</t>
  </si>
  <si>
    <t>2020年曹坪镇荫沟村修复道路河提工程</t>
  </si>
  <si>
    <t>三四组河提
长5公里</t>
  </si>
  <si>
    <t>农村公益性基础设施建设解决群众出行问题</t>
  </si>
  <si>
    <t>通过河堤建设项目，方便群众出行和保护农田。</t>
  </si>
  <si>
    <t>2020年曹坪镇马房湾全村河提修复项目</t>
  </si>
  <si>
    <t>修复全村河道河提4千米规格底宽2米面宽1米高平均3.5米</t>
  </si>
  <si>
    <t>通过实施通组路项目，方便群众出行。</t>
  </si>
  <si>
    <t>2020年曹坪镇马房湾村拦河坝项目</t>
  </si>
  <si>
    <t>新建宽4米长20米高两米拦河坝10座</t>
  </si>
  <si>
    <t>交通项目</t>
  </si>
  <si>
    <t>2020年柞水县杏坪镇党台村瓦屋场跨河大桥</t>
  </si>
  <si>
    <t>新建65米跨河大桥一座</t>
  </si>
  <si>
    <t>325</t>
  </si>
  <si>
    <t>农村公益性基础设施建设解决贫困人口出行</t>
  </si>
  <si>
    <t>解决二组村民出行难问题</t>
  </si>
  <si>
    <t>水务局</t>
  </si>
  <si>
    <t>2020年柞水县营盘镇药王堂村蛟沟口跨河大桥</t>
  </si>
  <si>
    <t>改造35米危桥一座</t>
  </si>
  <si>
    <t>毛隆斌</t>
  </si>
  <si>
    <t>117</t>
  </si>
  <si>
    <t>368</t>
  </si>
  <si>
    <t>1152</t>
  </si>
  <si>
    <t>解决村民出行难问题</t>
  </si>
  <si>
    <t>便民桥</t>
  </si>
  <si>
    <t>2020年营盘镇营镇社区便民桥补助项目</t>
  </si>
  <si>
    <t>2座便民桥补助</t>
  </si>
  <si>
    <t>通过新建便民桥，拓宽群众日常生活提供便利</t>
  </si>
  <si>
    <t>其他</t>
  </si>
  <si>
    <t>2020年营盘镇北河村基础设施建设项目</t>
  </si>
  <si>
    <t>北河村三组大南河桥涵、防洪渠、硬化及路基处理建设</t>
  </si>
  <si>
    <t>2020年北关社区新建便民桥项目</t>
  </si>
  <si>
    <t>修建便民桥一座105米</t>
  </si>
  <si>
    <t>基础设施建设扶贫</t>
  </si>
  <si>
    <t>提升改善3户双包双促贫困户居住条件</t>
  </si>
  <si>
    <t>苏陕协作广场项目</t>
  </si>
  <si>
    <t>2020年度天埫村文化广场项目</t>
  </si>
  <si>
    <t>新建村级文化广场1800平米</t>
  </si>
  <si>
    <t>2020年度中坪社区文化广场建设</t>
  </si>
  <si>
    <t>在踩玉河、社区四五组、椒坪建设3个文化广场个</t>
  </si>
</sst>
</file>

<file path=xl/styles.xml><?xml version="1.0" encoding="utf-8"?>
<styleSheet xmlns="http://schemas.openxmlformats.org/spreadsheetml/2006/main">
  <numFmts count="7">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_ "/>
    <numFmt numFmtId="177" formatCode="0_ "/>
    <numFmt numFmtId="178" formatCode="0.00_ "/>
  </numFmts>
  <fonts count="58">
    <font>
      <sz val="11"/>
      <color indexed="8"/>
      <name val="等线"/>
      <charset val="134"/>
    </font>
    <font>
      <sz val="12"/>
      <name val="黑体"/>
      <charset val="134"/>
    </font>
    <font>
      <b/>
      <sz val="12"/>
      <name val="仿宋"/>
      <charset val="134"/>
    </font>
    <font>
      <b/>
      <sz val="12"/>
      <name val="Arial"/>
      <charset val="134"/>
    </font>
    <font>
      <sz val="10"/>
      <name val="Arial Narrow"/>
      <charset val="134"/>
    </font>
    <font>
      <sz val="16"/>
      <name val="Arial"/>
      <charset val="134"/>
    </font>
    <font>
      <sz val="12"/>
      <name val="Arial"/>
      <charset val="134"/>
    </font>
    <font>
      <sz val="12"/>
      <name val="仿宋"/>
      <charset val="134"/>
    </font>
    <font>
      <sz val="12"/>
      <name val="宋体"/>
      <charset val="134"/>
    </font>
    <font>
      <sz val="10"/>
      <name val="宋体"/>
      <charset val="134"/>
    </font>
    <font>
      <sz val="11"/>
      <name val="等线"/>
      <charset val="134"/>
    </font>
    <font>
      <sz val="12"/>
      <name val="Arial"/>
      <charset val="0"/>
    </font>
    <font>
      <sz val="10"/>
      <name val="Arial"/>
      <charset val="134"/>
    </font>
    <font>
      <sz val="16"/>
      <name val="黑体"/>
      <charset val="134"/>
    </font>
    <font>
      <sz val="28"/>
      <name val="方正小标宋简体"/>
      <charset val="134"/>
    </font>
    <font>
      <b/>
      <sz val="14"/>
      <name val="仿宋"/>
      <charset val="134"/>
    </font>
    <font>
      <b/>
      <sz val="12"/>
      <name val="宋体"/>
      <charset val="134"/>
    </font>
    <font>
      <sz val="12"/>
      <name val="等线"/>
      <charset val="134"/>
    </font>
    <font>
      <sz val="12"/>
      <name val="仿宋_GB2312"/>
      <charset val="134"/>
    </font>
    <font>
      <b/>
      <sz val="12"/>
      <name val="仿宋_GB2312"/>
      <charset val="134"/>
    </font>
    <font>
      <sz val="11"/>
      <name val="宋体"/>
      <charset val="134"/>
    </font>
    <font>
      <sz val="9"/>
      <name val="宋体"/>
      <charset val="134"/>
    </font>
    <font>
      <sz val="8"/>
      <name val="宋体"/>
      <charset val="134"/>
    </font>
    <font>
      <sz val="12"/>
      <name val="宋体"/>
      <charset val="0"/>
    </font>
    <font>
      <sz val="12"/>
      <color indexed="8"/>
      <name val="黑体"/>
      <charset val="134"/>
    </font>
    <font>
      <sz val="10"/>
      <color indexed="8"/>
      <name val="黑体"/>
      <charset val="134"/>
    </font>
    <font>
      <b/>
      <sz val="11"/>
      <color indexed="8"/>
      <name val="等线"/>
      <charset val="134"/>
    </font>
    <font>
      <sz val="16"/>
      <color indexed="8"/>
      <name val="黑体"/>
      <charset val="134"/>
    </font>
    <font>
      <u/>
      <sz val="20"/>
      <color indexed="8"/>
      <name val="方正小标宋简体"/>
      <charset val="134"/>
    </font>
    <font>
      <sz val="20"/>
      <color indexed="8"/>
      <name val="方正小标宋简体"/>
      <charset val="134"/>
    </font>
    <font>
      <sz val="10"/>
      <color indexed="8"/>
      <name val="仿宋"/>
      <charset val="134"/>
    </font>
    <font>
      <b/>
      <sz val="10"/>
      <name val="仿宋"/>
      <charset val="134"/>
    </font>
    <font>
      <b/>
      <sz val="10"/>
      <color indexed="8"/>
      <name val="仿宋"/>
      <charset val="134"/>
    </font>
    <font>
      <sz val="10"/>
      <name val="仿宋"/>
      <charset val="134"/>
    </font>
    <font>
      <sz val="11"/>
      <color indexed="8"/>
      <name val="等线"/>
      <charset val="0"/>
    </font>
    <font>
      <sz val="12"/>
      <color indexed="8"/>
      <name val="宋体"/>
      <charset val="134"/>
    </font>
    <font>
      <sz val="11"/>
      <color indexed="10"/>
      <name val="等线"/>
      <charset val="134"/>
    </font>
    <font>
      <sz val="11"/>
      <color indexed="9"/>
      <name val="等线"/>
      <charset val="0"/>
    </font>
    <font>
      <b/>
      <sz val="18"/>
      <color indexed="62"/>
      <name val="等线"/>
      <charset val="134"/>
    </font>
    <font>
      <b/>
      <sz val="11"/>
      <color indexed="52"/>
      <name val="等线"/>
      <charset val="0"/>
    </font>
    <font>
      <sz val="11"/>
      <color indexed="60"/>
      <name val="等线"/>
      <charset val="0"/>
    </font>
    <font>
      <b/>
      <sz val="11"/>
      <color indexed="8"/>
      <name val="等线"/>
      <charset val="0"/>
    </font>
    <font>
      <sz val="12"/>
      <color indexed="8"/>
      <name val="等线"/>
      <charset val="134"/>
    </font>
    <font>
      <b/>
      <sz val="15"/>
      <color indexed="62"/>
      <name val="等线"/>
      <charset val="134"/>
    </font>
    <font>
      <b/>
      <sz val="11"/>
      <color indexed="9"/>
      <name val="等线"/>
      <charset val="0"/>
    </font>
    <font>
      <b/>
      <sz val="11"/>
      <color indexed="62"/>
      <name val="等线"/>
      <charset val="134"/>
    </font>
    <font>
      <sz val="11"/>
      <color indexed="17"/>
      <name val="等线"/>
      <charset val="0"/>
    </font>
    <font>
      <b/>
      <sz val="11"/>
      <color indexed="63"/>
      <name val="等线"/>
      <charset val="0"/>
    </font>
    <font>
      <b/>
      <sz val="13"/>
      <color indexed="62"/>
      <name val="等线"/>
      <charset val="134"/>
    </font>
    <font>
      <sz val="11"/>
      <color indexed="62"/>
      <name val="等线"/>
      <charset val="0"/>
    </font>
    <font>
      <sz val="11"/>
      <color indexed="52"/>
      <name val="等线"/>
      <charset val="0"/>
    </font>
    <font>
      <i/>
      <sz val="11"/>
      <color indexed="23"/>
      <name val="等线"/>
      <charset val="0"/>
    </font>
    <font>
      <u/>
      <sz val="11"/>
      <color indexed="20"/>
      <name val="等线"/>
      <charset val="0"/>
    </font>
    <font>
      <u/>
      <sz val="11"/>
      <color indexed="12"/>
      <name val="等线"/>
      <charset val="0"/>
    </font>
    <font>
      <sz val="11"/>
      <color indexed="8"/>
      <name val="宋体"/>
      <charset val="134"/>
    </font>
    <font>
      <u/>
      <sz val="28"/>
      <name val="方正小标宋简体"/>
      <charset val="134"/>
    </font>
    <font>
      <b/>
      <sz val="12"/>
      <name val="等线"/>
      <charset val="134"/>
    </font>
    <font>
      <vertAlign val="superscript"/>
      <sz val="12"/>
      <name val="宋体"/>
      <charset val="134"/>
    </font>
  </fonts>
  <fills count="17">
    <fill>
      <patternFill patternType="none"/>
    </fill>
    <fill>
      <patternFill patternType="gray125"/>
    </fill>
    <fill>
      <patternFill patternType="solid">
        <fgColor indexed="9"/>
        <bgColor indexed="64"/>
      </patternFill>
    </fill>
    <fill>
      <patternFill patternType="solid">
        <fgColor indexed="42"/>
        <bgColor indexed="64"/>
      </patternFill>
    </fill>
    <fill>
      <patternFill patternType="solid">
        <fgColor indexed="26"/>
        <bgColor indexed="64"/>
      </patternFill>
    </fill>
    <fill>
      <patternFill patternType="solid">
        <fgColor indexed="27"/>
        <bgColor indexed="64"/>
      </patternFill>
    </fill>
    <fill>
      <patternFill patternType="solid">
        <fgColor indexed="53"/>
        <bgColor indexed="64"/>
      </patternFill>
    </fill>
    <fill>
      <patternFill patternType="solid">
        <fgColor indexed="31"/>
        <bgColor indexed="64"/>
      </patternFill>
    </fill>
    <fill>
      <patternFill patternType="solid">
        <fgColor indexed="47"/>
        <bgColor indexed="64"/>
      </patternFill>
    </fill>
    <fill>
      <patternFill patternType="solid">
        <fgColor indexed="49"/>
        <bgColor indexed="64"/>
      </patternFill>
    </fill>
    <fill>
      <patternFill patternType="solid">
        <fgColor indexed="22"/>
        <bgColor indexed="64"/>
      </patternFill>
    </fill>
    <fill>
      <patternFill patternType="solid">
        <fgColor indexed="57"/>
        <bgColor indexed="64"/>
      </patternFill>
    </fill>
    <fill>
      <patternFill patternType="solid">
        <fgColor indexed="44"/>
        <bgColor indexed="64"/>
      </patternFill>
    </fill>
    <fill>
      <patternFill patternType="solid">
        <fgColor indexed="29"/>
        <bgColor indexed="64"/>
      </patternFill>
    </fill>
    <fill>
      <patternFill patternType="solid">
        <fgColor indexed="55"/>
        <bgColor indexed="64"/>
      </patternFill>
    </fill>
    <fill>
      <patternFill patternType="solid">
        <fgColor indexed="43"/>
        <bgColor indexed="64"/>
      </patternFill>
    </fill>
    <fill>
      <patternFill patternType="solid">
        <fgColor indexed="51"/>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right/>
      <top style="thin">
        <color indexed="49"/>
      </top>
      <bottom style="double">
        <color indexed="49"/>
      </bottom>
      <diagonal/>
    </border>
    <border>
      <left/>
      <right/>
      <top/>
      <bottom style="medium">
        <color indexed="49"/>
      </bottom>
      <diagonal/>
    </border>
    <border>
      <left style="thin">
        <color indexed="22"/>
      </left>
      <right style="thin">
        <color indexed="22"/>
      </right>
      <top style="thin">
        <color indexed="22"/>
      </top>
      <bottom style="thin">
        <color indexed="22"/>
      </bottom>
      <diagonal/>
    </border>
    <border>
      <left style="double">
        <color indexed="63"/>
      </left>
      <right style="double">
        <color indexed="63"/>
      </right>
      <top style="double">
        <color indexed="63"/>
      </top>
      <bottom style="double">
        <color indexed="63"/>
      </bottom>
      <diagonal/>
    </border>
    <border>
      <left/>
      <right/>
      <top/>
      <bottom style="medium">
        <color indexed="44"/>
      </bottom>
      <diagonal/>
    </border>
    <border>
      <left style="thin">
        <color indexed="63"/>
      </left>
      <right style="thin">
        <color indexed="63"/>
      </right>
      <top style="thin">
        <color indexed="63"/>
      </top>
      <bottom style="thin">
        <color indexed="63"/>
      </bottom>
      <diagonal/>
    </border>
    <border>
      <left/>
      <right/>
      <top/>
      <bottom style="double">
        <color indexed="52"/>
      </bottom>
      <diagonal/>
    </border>
  </borders>
  <cellStyleXfs count="68">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0" fontId="37" fillId="16" borderId="0" applyNumberFormat="0" applyBorder="0" applyAlignment="0" applyProtection="0">
      <alignment vertical="center"/>
    </xf>
    <xf numFmtId="41" fontId="0" fillId="0" borderId="0" applyFont="0" applyFill="0" applyBorder="0" applyAlignment="0" applyProtection="0">
      <alignment vertical="center"/>
    </xf>
    <xf numFmtId="9" fontId="0" fillId="0" borderId="0" applyFont="0" applyFill="0" applyBorder="0" applyAlignment="0" applyProtection="0">
      <alignment vertical="center"/>
    </xf>
    <xf numFmtId="0" fontId="38" fillId="0" borderId="0" applyNumberFormat="0" applyFill="0" applyBorder="0" applyAlignment="0" applyProtection="0">
      <alignment vertical="center"/>
    </xf>
    <xf numFmtId="42" fontId="0" fillId="0" borderId="0" applyFont="0" applyFill="0" applyBorder="0" applyAlignment="0" applyProtection="0">
      <alignment vertical="center"/>
    </xf>
    <xf numFmtId="0" fontId="34" fillId="2" borderId="0" applyNumberFormat="0" applyBorder="0" applyAlignment="0" applyProtection="0">
      <alignment vertical="center"/>
    </xf>
    <xf numFmtId="0" fontId="49" fillId="8" borderId="7" applyNumberFormat="0" applyAlignment="0" applyProtection="0">
      <alignment vertical="center"/>
    </xf>
    <xf numFmtId="0" fontId="40" fillId="13" borderId="0" applyNumberFormat="0" applyBorder="0" applyAlignment="0" applyProtection="0">
      <alignment vertical="center"/>
    </xf>
    <xf numFmtId="0" fontId="34" fillId="10" borderId="0" applyNumberFormat="0" applyBorder="0" applyAlignment="0" applyProtection="0">
      <alignment vertical="center"/>
    </xf>
    <xf numFmtId="0" fontId="35" fillId="0" borderId="0">
      <alignment vertical="center"/>
    </xf>
    <xf numFmtId="0" fontId="37" fillId="10" borderId="0" applyNumberFormat="0" applyBorder="0" applyAlignment="0" applyProtection="0">
      <alignment vertical="center"/>
    </xf>
    <xf numFmtId="0" fontId="0" fillId="0" borderId="0">
      <alignment vertical="center"/>
    </xf>
    <xf numFmtId="0" fontId="53"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0" fillId="4" borderId="10" applyNumberFormat="0" applyFont="0" applyAlignment="0" applyProtection="0">
      <alignment vertical="center"/>
    </xf>
    <xf numFmtId="0" fontId="42" fillId="0" borderId="0">
      <alignment vertical="center"/>
    </xf>
    <xf numFmtId="0" fontId="36"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37" fillId="13" borderId="0" applyNumberFormat="0" applyBorder="0" applyAlignment="0" applyProtection="0">
      <alignment vertical="center"/>
    </xf>
    <xf numFmtId="0" fontId="51" fillId="0" borderId="0" applyNumberFormat="0" applyFill="0" applyBorder="0" applyAlignment="0" applyProtection="0">
      <alignment vertical="center"/>
    </xf>
    <xf numFmtId="0" fontId="8" fillId="0" borderId="0" applyProtection="0">
      <alignment vertical="center"/>
    </xf>
    <xf numFmtId="0" fontId="43" fillId="0" borderId="9" applyNumberFormat="0" applyFill="0" applyAlignment="0" applyProtection="0">
      <alignment vertical="center"/>
    </xf>
    <xf numFmtId="0" fontId="48" fillId="0" borderId="9" applyNumberFormat="0" applyFill="0" applyAlignment="0" applyProtection="0">
      <alignment vertical="center"/>
    </xf>
    <xf numFmtId="0" fontId="45" fillId="0" borderId="12" applyNumberFormat="0" applyFill="0" applyAlignment="0" applyProtection="0">
      <alignment vertical="center"/>
    </xf>
    <xf numFmtId="0" fontId="37" fillId="12" borderId="0" applyNumberFormat="0" applyBorder="0" applyAlignment="0" applyProtection="0">
      <alignment vertical="center"/>
    </xf>
    <xf numFmtId="0" fontId="47" fillId="2" borderId="13" applyNumberFormat="0" applyAlignment="0" applyProtection="0">
      <alignment vertical="center"/>
    </xf>
    <xf numFmtId="0" fontId="37" fillId="8" borderId="0" applyNumberFormat="0" applyBorder="0" applyAlignment="0" applyProtection="0">
      <alignment vertical="center"/>
    </xf>
    <xf numFmtId="0" fontId="39" fillId="2" borderId="7" applyNumberFormat="0" applyAlignment="0" applyProtection="0">
      <alignment vertical="center"/>
    </xf>
    <xf numFmtId="0" fontId="44" fillId="14" borderId="11" applyNumberFormat="0" applyAlignment="0" applyProtection="0">
      <alignment vertical="center"/>
    </xf>
    <xf numFmtId="0" fontId="50" fillId="0" borderId="14" applyNumberFormat="0" applyFill="0" applyAlignment="0" applyProtection="0">
      <alignment vertical="center"/>
    </xf>
    <xf numFmtId="0" fontId="37" fillId="6" borderId="0" applyNumberFormat="0" applyBorder="0" applyAlignment="0" applyProtection="0">
      <alignment vertical="center"/>
    </xf>
    <xf numFmtId="0" fontId="34" fillId="3" borderId="0" applyNumberFormat="0" applyBorder="0" applyAlignment="0" applyProtection="0">
      <alignment vertical="center"/>
    </xf>
    <xf numFmtId="0" fontId="0" fillId="0" borderId="0">
      <alignment vertical="center"/>
    </xf>
    <xf numFmtId="0" fontId="41" fillId="0" borderId="8" applyNumberFormat="0" applyFill="0" applyAlignment="0" applyProtection="0">
      <alignment vertical="center"/>
    </xf>
    <xf numFmtId="0" fontId="46" fillId="3" borderId="0" applyNumberFormat="0" applyBorder="0" applyAlignment="0" applyProtection="0">
      <alignment vertical="center"/>
    </xf>
    <xf numFmtId="0" fontId="40" fillId="15" borderId="0" applyNumberFormat="0" applyBorder="0" applyAlignment="0" applyProtection="0">
      <alignment vertical="center"/>
    </xf>
    <xf numFmtId="0" fontId="37" fillId="9" borderId="0" applyNumberFormat="0" applyBorder="0" applyAlignment="0" applyProtection="0">
      <alignment vertical="center"/>
    </xf>
    <xf numFmtId="0" fontId="34" fillId="5" borderId="0" applyNumberFormat="0" applyBorder="0" applyAlignment="0" applyProtection="0">
      <alignment vertical="center"/>
    </xf>
    <xf numFmtId="0" fontId="42" fillId="0" borderId="0">
      <alignment vertical="center"/>
    </xf>
    <xf numFmtId="0" fontId="34" fillId="7" borderId="0" applyNumberFormat="0" applyBorder="0" applyAlignment="0" applyProtection="0">
      <alignment vertical="center"/>
    </xf>
    <xf numFmtId="0" fontId="34" fillId="12" borderId="0" applyNumberFormat="0" applyBorder="0" applyAlignment="0" applyProtection="0">
      <alignment vertical="center"/>
    </xf>
    <xf numFmtId="0" fontId="34" fillId="8" borderId="0" applyNumberFormat="0" applyBorder="0" applyAlignment="0" applyProtection="0">
      <alignment vertical="center"/>
    </xf>
    <xf numFmtId="0" fontId="34" fillId="8" borderId="0" applyNumberFormat="0" applyBorder="0" applyAlignment="0" applyProtection="0">
      <alignment vertical="center"/>
    </xf>
    <xf numFmtId="0" fontId="37" fillId="14" borderId="0" applyNumberFormat="0" applyBorder="0" applyAlignment="0" applyProtection="0">
      <alignment vertical="center"/>
    </xf>
    <xf numFmtId="0" fontId="34" fillId="4" borderId="0" applyNumberFormat="0" applyBorder="0" applyAlignment="0" applyProtection="0">
      <alignment vertical="center"/>
    </xf>
    <xf numFmtId="0" fontId="34" fillId="8" borderId="0" applyNumberFormat="0" applyBorder="0" applyAlignment="0" applyProtection="0">
      <alignment vertical="center"/>
    </xf>
    <xf numFmtId="0" fontId="37" fillId="9" borderId="0" applyNumberFormat="0" applyBorder="0" applyAlignment="0" applyProtection="0">
      <alignment vertical="center"/>
    </xf>
    <xf numFmtId="0" fontId="0" fillId="0" borderId="0">
      <alignment vertical="center"/>
    </xf>
    <xf numFmtId="0" fontId="34" fillId="12" borderId="0" applyNumberFormat="0" applyBorder="0" applyAlignment="0" applyProtection="0">
      <alignment vertical="center"/>
    </xf>
    <xf numFmtId="0" fontId="8" fillId="0" borderId="0">
      <alignment vertical="center"/>
    </xf>
    <xf numFmtId="0" fontId="37" fillId="12" borderId="0" applyNumberFormat="0" applyBorder="0" applyAlignment="0" applyProtection="0">
      <alignment vertical="center"/>
    </xf>
    <xf numFmtId="0" fontId="37" fillId="11" borderId="0" applyNumberFormat="0" applyBorder="0" applyAlignment="0" applyProtection="0">
      <alignment vertical="center"/>
    </xf>
    <xf numFmtId="0" fontId="34" fillId="3" borderId="0" applyNumberFormat="0" applyBorder="0" applyAlignment="0" applyProtection="0">
      <alignment vertical="center"/>
    </xf>
    <xf numFmtId="0" fontId="37" fillId="11" borderId="0" applyNumberFormat="0" applyBorder="0" applyAlignment="0" applyProtection="0">
      <alignment vertical="center"/>
    </xf>
    <xf numFmtId="0" fontId="35" fillId="0" borderId="0">
      <alignment vertical="center"/>
    </xf>
    <xf numFmtId="0" fontId="35" fillId="0" borderId="0">
      <alignment vertical="center"/>
    </xf>
    <xf numFmtId="0" fontId="42" fillId="0" borderId="0">
      <alignment vertical="center"/>
    </xf>
    <xf numFmtId="0" fontId="8" fillId="0" borderId="0">
      <alignment vertical="center"/>
    </xf>
    <xf numFmtId="0" fontId="8" fillId="0" borderId="0" applyProtection="0">
      <alignment vertical="center"/>
    </xf>
    <xf numFmtId="0" fontId="8" fillId="0" borderId="0">
      <alignment vertical="center"/>
    </xf>
    <xf numFmtId="0" fontId="42" fillId="0" borderId="0">
      <alignment vertical="center"/>
    </xf>
    <xf numFmtId="0" fontId="35" fillId="0" borderId="0">
      <alignment vertical="center"/>
    </xf>
    <xf numFmtId="0" fontId="8" fillId="0" borderId="0">
      <alignment vertical="center"/>
    </xf>
    <xf numFmtId="0" fontId="8" fillId="0" borderId="0">
      <alignment vertical="center"/>
    </xf>
    <xf numFmtId="0" fontId="54" fillId="0" borderId="0">
      <alignment vertical="center"/>
    </xf>
  </cellStyleXfs>
  <cellXfs count="144">
    <xf numFmtId="0" fontId="0" fillId="0" borderId="0" xfId="0">
      <alignment vertical="center"/>
    </xf>
    <xf numFmtId="0" fontId="1" fillId="0" borderId="0" xfId="0" applyFont="1" applyFill="1" applyAlignment="1">
      <alignment horizontal="center" vertical="center" wrapText="1"/>
    </xf>
    <xf numFmtId="0" fontId="2" fillId="0" borderId="0" xfId="0" applyFont="1" applyFill="1" applyAlignment="1">
      <alignment horizontal="center" vertical="center" wrapText="1"/>
    </xf>
    <xf numFmtId="0" fontId="3" fillId="0" borderId="0" xfId="0" applyFont="1" applyFill="1" applyAlignment="1">
      <alignment horizontal="center" vertical="center" wrapText="1"/>
    </xf>
    <xf numFmtId="0" fontId="4" fillId="0" borderId="0" xfId="0" applyFont="1" applyFill="1" applyAlignment="1">
      <alignment horizontal="center" vertical="center" wrapText="1"/>
    </xf>
    <xf numFmtId="0" fontId="5" fillId="0" borderId="0" xfId="0" applyFont="1" applyFill="1" applyAlignment="1">
      <alignment horizontal="center" vertical="center" wrapText="1"/>
    </xf>
    <xf numFmtId="0" fontId="6" fillId="0" borderId="0" xfId="0" applyFont="1" applyFill="1" applyAlignment="1">
      <alignment horizontal="center" vertical="center" wrapText="1"/>
    </xf>
    <xf numFmtId="0" fontId="7" fillId="0" borderId="0" xfId="0" applyFont="1" applyFill="1" applyAlignment="1">
      <alignment horizontal="center" vertical="center" wrapText="1"/>
    </xf>
    <xf numFmtId="0" fontId="8" fillId="0" borderId="0" xfId="0" applyFont="1" applyFill="1" applyBorder="1" applyAlignment="1">
      <alignment vertical="center"/>
    </xf>
    <xf numFmtId="0" fontId="9" fillId="0" borderId="0" xfId="0" applyFont="1" applyFill="1" applyAlignment="1">
      <alignment horizontal="center" vertical="center" wrapText="1"/>
    </xf>
    <xf numFmtId="0" fontId="10" fillId="0" borderId="0" xfId="0" applyFont="1" applyFill="1">
      <alignment vertical="center"/>
    </xf>
    <xf numFmtId="0" fontId="9" fillId="0" borderId="0" xfId="0" applyFont="1" applyFill="1" applyBorder="1" applyAlignment="1">
      <alignment horizontal="center" vertical="center" wrapText="1"/>
    </xf>
    <xf numFmtId="0" fontId="11" fillId="0" borderId="0" xfId="0" applyFont="1" applyFill="1" applyBorder="1" applyAlignment="1">
      <alignment horizontal="center" vertical="center" wrapText="1"/>
    </xf>
    <xf numFmtId="0" fontId="6" fillId="0" borderId="0" xfId="0" applyFont="1" applyFill="1" applyBorder="1" applyAlignment="1">
      <alignment horizontal="center" vertical="center" wrapText="1"/>
    </xf>
    <xf numFmtId="0" fontId="12" fillId="0" borderId="0" xfId="0" applyFont="1" applyFill="1" applyAlignment="1">
      <alignment horizontal="center" vertical="center" wrapText="1"/>
    </xf>
    <xf numFmtId="0" fontId="8" fillId="0" borderId="0" xfId="0" applyFont="1" applyFill="1" applyAlignment="1">
      <alignment horizontal="center" vertical="center" wrapText="1"/>
    </xf>
    <xf numFmtId="49" fontId="6" fillId="0" borderId="0" xfId="0" applyNumberFormat="1" applyFont="1" applyFill="1" applyAlignment="1">
      <alignment horizontal="center" vertical="center" wrapText="1"/>
    </xf>
    <xf numFmtId="49" fontId="13" fillId="0" borderId="0" xfId="0" applyNumberFormat="1" applyFont="1" applyFill="1" applyAlignment="1">
      <alignment horizontal="left" vertical="center" wrapText="1"/>
    </xf>
    <xf numFmtId="0" fontId="14" fillId="0" borderId="0" xfId="0" applyFont="1" applyFill="1" applyAlignment="1">
      <alignment horizontal="center" vertical="center" wrapText="1"/>
    </xf>
    <xf numFmtId="49" fontId="1" fillId="0" borderId="1" xfId="0" applyNumberFormat="1" applyFont="1" applyFill="1" applyBorder="1" applyAlignment="1" applyProtection="1">
      <alignment horizontal="center" vertical="center" wrapText="1"/>
    </xf>
    <xf numFmtId="0" fontId="1" fillId="0" borderId="1" xfId="0" applyFont="1" applyFill="1" applyBorder="1" applyAlignment="1" applyProtection="1">
      <alignment horizontal="center" vertical="center" wrapText="1"/>
    </xf>
    <xf numFmtId="49" fontId="15"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0" fontId="16" fillId="0" borderId="1" xfId="0" applyFont="1" applyFill="1" applyBorder="1" applyAlignment="1">
      <alignment horizontal="center" vertical="center" wrapText="1"/>
    </xf>
    <xf numFmtId="49" fontId="16" fillId="0" borderId="1" xfId="0" applyNumberFormat="1" applyFont="1" applyFill="1" applyBorder="1" applyAlignment="1">
      <alignment horizontal="center" vertical="center" wrapText="1"/>
    </xf>
    <xf numFmtId="49" fontId="8" fillId="0" borderId="1" xfId="0" applyNumberFormat="1" applyFont="1" applyFill="1" applyBorder="1" applyAlignment="1">
      <alignment horizontal="center" vertical="center" wrapText="1"/>
    </xf>
    <xf numFmtId="0" fontId="8" fillId="0" borderId="1" xfId="0" applyFont="1" applyFill="1" applyBorder="1" applyAlignment="1">
      <alignment horizontal="center" vertical="center" wrapText="1"/>
    </xf>
    <xf numFmtId="0" fontId="8" fillId="0" borderId="1" xfId="0" applyFont="1" applyFill="1" applyBorder="1" applyAlignment="1">
      <alignment vertical="center" wrapText="1"/>
    </xf>
    <xf numFmtId="0" fontId="8" fillId="0" borderId="1" xfId="0" applyFont="1" applyFill="1" applyBorder="1">
      <alignment vertical="center"/>
    </xf>
    <xf numFmtId="0" fontId="8" fillId="0" borderId="1" xfId="57" applyFont="1" applyFill="1" applyBorder="1" applyAlignment="1">
      <alignment horizontal="center" vertical="center" wrapText="1"/>
    </xf>
    <xf numFmtId="0" fontId="8" fillId="0" borderId="1" xfId="59" applyFont="1" applyFill="1" applyBorder="1" applyAlignment="1" applyProtection="1">
      <alignment horizontal="left" vertical="center" wrapText="1"/>
    </xf>
    <xf numFmtId="0" fontId="8" fillId="0" borderId="1" xfId="59" applyFont="1" applyFill="1" applyBorder="1" applyAlignment="1" applyProtection="1">
      <alignment vertical="center" wrapText="1"/>
    </xf>
    <xf numFmtId="0" fontId="8" fillId="0" borderId="1" xfId="57" applyFont="1" applyFill="1" applyBorder="1" applyAlignment="1">
      <alignment vertical="center" wrapText="1"/>
    </xf>
    <xf numFmtId="0" fontId="8" fillId="0" borderId="1" xfId="14" applyFont="1" applyFill="1" applyBorder="1" applyAlignment="1">
      <alignment horizontal="center" vertical="center" wrapText="1"/>
    </xf>
    <xf numFmtId="0" fontId="8" fillId="0" borderId="1" xfId="58" applyFont="1" applyFill="1" applyBorder="1" applyAlignment="1">
      <alignment horizontal="left" vertical="center" wrapText="1"/>
    </xf>
    <xf numFmtId="0" fontId="8" fillId="0" borderId="1" xfId="64" applyFont="1" applyFill="1" applyBorder="1" applyAlignment="1">
      <alignment horizontal="center" vertical="center" wrapText="1"/>
    </xf>
    <xf numFmtId="0" fontId="8" fillId="0" borderId="1" xfId="64" applyFont="1" applyFill="1" applyBorder="1" applyAlignment="1">
      <alignment vertical="center" wrapText="1"/>
    </xf>
    <xf numFmtId="0" fontId="8" fillId="0" borderId="1" xfId="18" applyFont="1" applyFill="1" applyBorder="1" applyAlignment="1" applyProtection="1">
      <alignment horizontal="center" vertical="center" wrapText="1"/>
    </xf>
    <xf numFmtId="0" fontId="8" fillId="0" borderId="1" xfId="0" applyFont="1" applyFill="1" applyBorder="1" applyAlignment="1">
      <alignment horizontal="left" vertical="center" wrapText="1"/>
    </xf>
    <xf numFmtId="49" fontId="17" fillId="0" borderId="1" xfId="0" applyNumberFormat="1" applyFont="1" applyFill="1" applyBorder="1" applyAlignment="1">
      <alignment horizontal="center" vertical="center" wrapText="1"/>
    </xf>
    <xf numFmtId="0" fontId="17" fillId="0" borderId="1" xfId="0" applyFont="1" applyFill="1" applyBorder="1" applyAlignment="1">
      <alignment horizontal="center" vertical="center" wrapText="1"/>
    </xf>
    <xf numFmtId="0" fontId="8" fillId="0" borderId="1" xfId="0" applyNumberFormat="1" applyFont="1" applyFill="1" applyBorder="1" applyAlignment="1">
      <alignment horizontal="center" vertical="center" wrapText="1"/>
    </xf>
    <xf numFmtId="0" fontId="8" fillId="0" borderId="1" xfId="12" applyFont="1" applyFill="1" applyBorder="1" applyAlignment="1" applyProtection="1">
      <alignment horizontal="center" vertical="center" wrapText="1"/>
    </xf>
    <xf numFmtId="0" fontId="8" fillId="0" borderId="1" xfId="63" applyFont="1" applyFill="1" applyBorder="1" applyAlignment="1" applyProtection="1">
      <alignment horizontal="center" vertical="center" wrapText="1"/>
    </xf>
    <xf numFmtId="0" fontId="17" fillId="0" borderId="1" xfId="0" applyNumberFormat="1" applyFont="1" applyFill="1" applyBorder="1" applyAlignment="1">
      <alignment horizontal="center" vertical="center" wrapText="1"/>
    </xf>
    <xf numFmtId="0" fontId="8" fillId="0" borderId="1" xfId="66" applyFont="1" applyFill="1" applyBorder="1" applyAlignment="1">
      <alignment horizontal="center" vertical="center" wrapText="1"/>
    </xf>
    <xf numFmtId="0" fontId="8" fillId="0" borderId="1" xfId="61" applyNumberFormat="1" applyFont="1" applyFill="1" applyBorder="1" applyAlignment="1">
      <alignment horizontal="center" vertical="center" wrapText="1"/>
    </xf>
    <xf numFmtId="0" fontId="8" fillId="0" borderId="1" xfId="59" applyFont="1" applyFill="1" applyBorder="1" applyAlignment="1" applyProtection="1">
      <alignment horizontal="center" vertical="center" wrapText="1"/>
    </xf>
    <xf numFmtId="0" fontId="8" fillId="0" borderId="1" xfId="23" applyNumberFormat="1" applyFont="1" applyFill="1" applyBorder="1" applyAlignment="1">
      <alignment horizontal="center" vertical="center" wrapText="1"/>
    </xf>
    <xf numFmtId="0" fontId="8" fillId="0" borderId="1" xfId="60" applyFont="1" applyFill="1" applyBorder="1" applyAlignment="1">
      <alignment vertical="center" wrapText="1"/>
    </xf>
    <xf numFmtId="0" fontId="8" fillId="0" borderId="1" xfId="41" applyFont="1" applyFill="1" applyBorder="1" applyAlignment="1" applyProtection="1">
      <alignment horizontal="center" vertical="center" wrapText="1"/>
    </xf>
    <xf numFmtId="0" fontId="18" fillId="0" borderId="1" xfId="0" applyFont="1" applyFill="1" applyBorder="1" applyAlignment="1" applyProtection="1">
      <alignment horizontal="center" vertical="center" wrapText="1"/>
    </xf>
    <xf numFmtId="0" fontId="19" fillId="0" borderId="1" xfId="0" applyFont="1" applyFill="1" applyBorder="1" applyAlignment="1">
      <alignment horizontal="center" vertical="center" wrapText="1"/>
    </xf>
    <xf numFmtId="49" fontId="8" fillId="0" borderId="1" xfId="50" applyNumberFormat="1" applyFont="1" applyFill="1" applyBorder="1" applyAlignment="1">
      <alignment horizontal="center" vertical="center" wrapText="1"/>
    </xf>
    <xf numFmtId="0" fontId="8" fillId="0" borderId="1" xfId="50" applyFont="1" applyFill="1" applyBorder="1" applyAlignment="1">
      <alignment horizontal="center" vertical="center" wrapText="1"/>
    </xf>
    <xf numFmtId="0" fontId="8" fillId="0" borderId="1" xfId="35" applyFont="1" applyFill="1" applyBorder="1" applyAlignment="1">
      <alignment horizontal="center" vertical="center"/>
    </xf>
    <xf numFmtId="0" fontId="8" fillId="0" borderId="1" xfId="0" applyFont="1" applyFill="1" applyBorder="1" applyAlignment="1">
      <alignment horizontal="center" vertical="center"/>
    </xf>
    <xf numFmtId="49" fontId="20" fillId="0" borderId="1" xfId="0" applyNumberFormat="1" applyFont="1" applyFill="1" applyBorder="1" applyAlignment="1">
      <alignment horizontal="center" vertical="center" wrapText="1"/>
    </xf>
    <xf numFmtId="0" fontId="20" fillId="0" borderId="1" xfId="0" applyFont="1" applyFill="1" applyBorder="1" applyAlignment="1">
      <alignment horizontal="center" vertical="center" wrapText="1"/>
    </xf>
    <xf numFmtId="0" fontId="8" fillId="0" borderId="1" xfId="19" applyFont="1" applyFill="1" applyBorder="1" applyAlignment="1">
      <alignment horizontal="center" vertical="center" wrapText="1"/>
    </xf>
    <xf numFmtId="0" fontId="20" fillId="0" borderId="1" xfId="0" applyFont="1" applyFill="1" applyBorder="1" applyAlignment="1">
      <alignment horizontal="left" vertical="center" wrapText="1"/>
    </xf>
    <xf numFmtId="0" fontId="16" fillId="0" borderId="1" xfId="0" applyFont="1" applyFill="1" applyBorder="1" applyAlignment="1">
      <alignment horizontal="center" vertical="center"/>
    </xf>
    <xf numFmtId="0" fontId="20" fillId="0" borderId="1" xfId="0" applyNumberFormat="1" applyFont="1" applyFill="1" applyBorder="1" applyAlignment="1">
      <alignment horizontal="center" vertical="center" wrapText="1"/>
    </xf>
    <xf numFmtId="0" fontId="17" fillId="0" borderId="1" xfId="66" applyFont="1" applyFill="1" applyBorder="1" applyAlignment="1">
      <alignment horizontal="center" vertical="center" wrapText="1"/>
    </xf>
    <xf numFmtId="0" fontId="9" fillId="0" borderId="1" xfId="0" applyFont="1" applyFill="1" applyBorder="1" applyAlignment="1">
      <alignment horizontal="center" vertical="center" wrapText="1"/>
    </xf>
    <xf numFmtId="0" fontId="8" fillId="0" borderId="1" xfId="0" applyNumberFormat="1" applyFont="1" applyFill="1" applyBorder="1" applyAlignment="1">
      <alignment horizontal="left" vertical="center" wrapText="1"/>
    </xf>
    <xf numFmtId="177" fontId="20" fillId="0" borderId="1" xfId="0" applyNumberFormat="1" applyFont="1" applyFill="1" applyBorder="1" applyAlignment="1">
      <alignment horizontal="center" vertical="center" wrapText="1"/>
    </xf>
    <xf numFmtId="177" fontId="17" fillId="0" borderId="1" xfId="0" applyNumberFormat="1" applyFont="1" applyFill="1" applyBorder="1" applyAlignment="1">
      <alignment horizontal="center" vertical="center" wrapText="1"/>
    </xf>
    <xf numFmtId="177" fontId="8" fillId="0" borderId="1" xfId="0" applyNumberFormat="1" applyFont="1" applyFill="1" applyBorder="1" applyAlignment="1">
      <alignment horizontal="center" vertical="center" wrapText="1"/>
    </xf>
    <xf numFmtId="0" fontId="8" fillId="0" borderId="1" xfId="19" applyFont="1" applyFill="1" applyBorder="1" applyAlignment="1">
      <alignment horizontal="center" vertical="center"/>
    </xf>
    <xf numFmtId="0" fontId="17" fillId="0" borderId="1" xfId="0" applyFont="1" applyFill="1" applyBorder="1" applyAlignment="1">
      <alignment horizontal="center" vertical="center"/>
    </xf>
    <xf numFmtId="0" fontId="17" fillId="0" borderId="1" xfId="0" applyNumberFormat="1" applyFont="1" applyFill="1" applyBorder="1" applyAlignment="1">
      <alignment horizontal="center" vertical="center"/>
    </xf>
    <xf numFmtId="0" fontId="21" fillId="0" borderId="1" xfId="0" applyFont="1" applyFill="1" applyBorder="1" applyAlignment="1">
      <alignment horizontal="center" vertical="center" wrapText="1"/>
    </xf>
    <xf numFmtId="0" fontId="20" fillId="0" borderId="2" xfId="0" applyFont="1" applyFill="1" applyBorder="1" applyAlignment="1">
      <alignment horizontal="center" vertical="center" wrapText="1"/>
    </xf>
    <xf numFmtId="0" fontId="8" fillId="0" borderId="2" xfId="0" applyFont="1" applyFill="1" applyBorder="1" applyAlignment="1">
      <alignment horizontal="center" vertical="center" wrapText="1"/>
    </xf>
    <xf numFmtId="0" fontId="20" fillId="0" borderId="1" xfId="0" applyNumberFormat="1" applyFont="1" applyFill="1" applyBorder="1" applyAlignment="1">
      <alignment horizontal="left" vertical="center" wrapText="1"/>
    </xf>
    <xf numFmtId="0" fontId="22" fillId="0" borderId="1" xfId="0" applyFont="1" applyFill="1" applyBorder="1" applyAlignment="1">
      <alignment horizontal="center" vertical="center" wrapText="1"/>
    </xf>
    <xf numFmtId="0" fontId="6" fillId="0" borderId="1" xfId="0" applyFont="1" applyFill="1" applyBorder="1" applyAlignment="1">
      <alignment vertical="center" wrapText="1"/>
    </xf>
    <xf numFmtId="0" fontId="6" fillId="0" borderId="1" xfId="0" applyFont="1" applyFill="1" applyBorder="1" applyAlignment="1">
      <alignment horizontal="center" vertical="center" wrapText="1"/>
    </xf>
    <xf numFmtId="0" fontId="17" fillId="0" borderId="1" xfId="0" applyFont="1" applyFill="1" applyBorder="1" applyAlignment="1">
      <alignment horizontal="left" vertical="center" wrapText="1"/>
    </xf>
    <xf numFmtId="0" fontId="8" fillId="0" borderId="1" xfId="65" applyFont="1" applyFill="1" applyBorder="1" applyAlignment="1">
      <alignment horizontal="center" vertical="center" wrapText="1"/>
    </xf>
    <xf numFmtId="0" fontId="8" fillId="0" borderId="1" xfId="0" applyNumberFormat="1" applyFont="1" applyFill="1" applyBorder="1" applyAlignment="1">
      <alignment horizontal="center" vertical="center"/>
    </xf>
    <xf numFmtId="0" fontId="17" fillId="0" borderId="1" xfId="0" applyNumberFormat="1" applyFont="1" applyFill="1" applyBorder="1" applyAlignment="1">
      <alignment horizontal="left" vertical="center" wrapText="1"/>
    </xf>
    <xf numFmtId="49" fontId="8" fillId="0" borderId="1" xfId="0" applyNumberFormat="1" applyFont="1" applyFill="1" applyBorder="1" applyAlignment="1">
      <alignment vertical="center" wrapText="1"/>
    </xf>
    <xf numFmtId="0" fontId="8" fillId="0" borderId="1" xfId="0" applyFont="1" applyFill="1" applyBorder="1" applyAlignment="1">
      <alignment vertical="center"/>
    </xf>
    <xf numFmtId="0" fontId="10" fillId="0" borderId="0" xfId="0" applyFont="1" applyFill="1" applyAlignment="1">
      <alignment vertical="center"/>
    </xf>
    <xf numFmtId="49" fontId="8" fillId="0" borderId="1" xfId="0" applyNumberFormat="1" applyFont="1" applyFill="1" applyBorder="1" applyAlignment="1">
      <alignment horizontal="left" vertical="center" wrapText="1"/>
    </xf>
    <xf numFmtId="0" fontId="8" fillId="0" borderId="1" xfId="0" applyNumberFormat="1" applyFont="1" applyFill="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locked="0"/>
    </xf>
    <xf numFmtId="49" fontId="8" fillId="0" borderId="1" xfId="0" applyNumberFormat="1" applyFont="1" applyFill="1" applyBorder="1" applyAlignment="1" applyProtection="1">
      <alignment horizontal="center" vertical="center" wrapText="1"/>
      <protection locked="0"/>
    </xf>
    <xf numFmtId="0" fontId="7" fillId="0" borderId="1" xfId="0" applyFont="1" applyFill="1" applyBorder="1" applyAlignment="1">
      <alignment horizontal="center" vertical="center" wrapText="1"/>
    </xf>
    <xf numFmtId="0" fontId="7" fillId="0" borderId="3" xfId="0" applyFont="1" applyFill="1" applyBorder="1" applyAlignment="1">
      <alignment horizontal="center" vertical="center" wrapText="1"/>
    </xf>
    <xf numFmtId="176" fontId="8" fillId="0" borderId="1" xfId="0" applyNumberFormat="1" applyFont="1" applyFill="1" applyBorder="1" applyAlignment="1">
      <alignment horizontal="center" vertical="center" wrapText="1"/>
    </xf>
    <xf numFmtId="0" fontId="11" fillId="0" borderId="3" xfId="0" applyFont="1" applyFill="1" applyBorder="1" applyAlignment="1">
      <alignment horizontal="center" vertical="center" wrapText="1"/>
    </xf>
    <xf numFmtId="0" fontId="11" fillId="0" borderId="1" xfId="0" applyFont="1" applyFill="1" applyBorder="1" applyAlignment="1">
      <alignment horizontal="center" vertical="center" wrapText="1"/>
    </xf>
    <xf numFmtId="0" fontId="23" fillId="0" borderId="3" xfId="0" applyFont="1" applyFill="1" applyBorder="1" applyAlignment="1">
      <alignment horizontal="center" vertical="center" wrapText="1"/>
    </xf>
    <xf numFmtId="0" fontId="8" fillId="0" borderId="1" xfId="0" applyNumberFormat="1" applyFont="1" applyFill="1" applyBorder="1" applyAlignment="1">
      <alignment vertical="center" wrapText="1"/>
    </xf>
    <xf numFmtId="178" fontId="8" fillId="0" borderId="1" xfId="0" applyNumberFormat="1" applyFont="1" applyFill="1" applyBorder="1" applyAlignment="1">
      <alignment horizontal="center" vertical="center" wrapText="1"/>
    </xf>
    <xf numFmtId="0" fontId="8" fillId="0" borderId="1" xfId="67" applyFont="1" applyFill="1" applyBorder="1" applyAlignment="1" applyProtection="1">
      <alignment horizontal="center" vertical="center" wrapText="1"/>
      <protection locked="0"/>
    </xf>
    <xf numFmtId="176" fontId="8" fillId="0" borderId="1" xfId="0" applyNumberFormat="1" applyFont="1" applyFill="1" applyBorder="1" applyAlignment="1" applyProtection="1">
      <alignment horizontal="center" vertical="center" wrapText="1"/>
      <protection locked="0"/>
    </xf>
    <xf numFmtId="0" fontId="8" fillId="0" borderId="0" xfId="0" applyNumberFormat="1" applyFont="1" applyFill="1" applyBorder="1" applyAlignment="1" applyProtection="1">
      <alignment horizontal="center" vertical="center" wrapText="1"/>
      <protection locked="0"/>
    </xf>
    <xf numFmtId="0" fontId="8" fillId="0" borderId="0" xfId="0" applyFont="1" applyFill="1" applyBorder="1" applyAlignment="1">
      <alignment horizontal="center" vertical="center" wrapText="1"/>
    </xf>
    <xf numFmtId="0" fontId="8" fillId="0" borderId="0" xfId="0" applyFont="1" applyFill="1" applyBorder="1" applyAlignment="1" applyProtection="1">
      <alignment horizontal="center" vertical="center" wrapText="1"/>
      <protection locked="0"/>
    </xf>
    <xf numFmtId="0" fontId="8" fillId="0" borderId="0" xfId="0" applyFont="1" applyFill="1" applyAlignment="1">
      <alignment vertical="center"/>
    </xf>
    <xf numFmtId="0" fontId="8" fillId="0" borderId="1" xfId="58" applyFont="1" applyFill="1" applyBorder="1" applyAlignment="1">
      <alignment horizontal="center" vertical="center" wrapText="1"/>
    </xf>
    <xf numFmtId="0" fontId="8" fillId="0" borderId="1" xfId="62" applyFont="1" applyFill="1" applyBorder="1" applyAlignment="1">
      <alignment horizontal="left" vertical="center" wrapText="1"/>
    </xf>
    <xf numFmtId="176" fontId="8" fillId="0" borderId="1" xfId="0" applyNumberFormat="1" applyFont="1" applyFill="1" applyBorder="1" applyAlignment="1" applyProtection="1">
      <alignment horizontal="center" vertical="center" wrapText="1"/>
    </xf>
    <xf numFmtId="0" fontId="24" fillId="0" borderId="0" xfId="0" applyFont="1">
      <alignment vertical="center"/>
    </xf>
    <xf numFmtId="0" fontId="25" fillId="0" borderId="0" xfId="0" applyFont="1">
      <alignment vertical="center"/>
    </xf>
    <xf numFmtId="0" fontId="26" fillId="0" borderId="0" xfId="0" applyFont="1">
      <alignment vertical="center"/>
    </xf>
    <xf numFmtId="0" fontId="0" fillId="0" borderId="0" xfId="0" applyFont="1">
      <alignment vertical="center"/>
    </xf>
    <xf numFmtId="0" fontId="0" fillId="0" borderId="0" xfId="0" applyFont="1" applyAlignment="1">
      <alignment horizontal="center" vertical="center"/>
    </xf>
    <xf numFmtId="0" fontId="0" fillId="0" borderId="0" xfId="0" applyAlignment="1">
      <alignment horizontal="center" vertical="center"/>
    </xf>
    <xf numFmtId="0" fontId="27" fillId="0" borderId="0" xfId="0" applyFont="1" applyAlignment="1">
      <alignment horizontal="left" vertical="center"/>
    </xf>
    <xf numFmtId="0" fontId="28" fillId="0" borderId="0" xfId="0" applyFont="1" applyAlignment="1">
      <alignment horizontal="center" vertical="center"/>
    </xf>
    <xf numFmtId="0" fontId="29" fillId="0" borderId="0" xfId="0" applyFont="1" applyAlignment="1">
      <alignment horizontal="center" vertical="center"/>
    </xf>
    <xf numFmtId="0" fontId="24" fillId="0" borderId="0" xfId="0" applyFont="1" applyBorder="1" applyAlignment="1">
      <alignment vertical="center"/>
    </xf>
    <xf numFmtId="0" fontId="24" fillId="0" borderId="4" xfId="0" applyFont="1" applyBorder="1" applyAlignment="1">
      <alignment horizontal="center" vertical="center"/>
    </xf>
    <xf numFmtId="0" fontId="24" fillId="0" borderId="1" xfId="0" applyFont="1" applyBorder="1" applyAlignment="1">
      <alignment horizontal="center" vertical="center"/>
    </xf>
    <xf numFmtId="0" fontId="24" fillId="0" borderId="2" xfId="0" applyFont="1" applyBorder="1" applyAlignment="1">
      <alignment horizontal="center" vertical="center"/>
    </xf>
    <xf numFmtId="0" fontId="24" fillId="0" borderId="5" xfId="0" applyFont="1" applyBorder="1" applyAlignment="1">
      <alignment horizontal="center" vertical="center"/>
    </xf>
    <xf numFmtId="0" fontId="24" fillId="0" borderId="3" xfId="0" applyFont="1" applyBorder="1" applyAlignment="1">
      <alignment horizontal="center" vertical="center"/>
    </xf>
    <xf numFmtId="0" fontId="25" fillId="0" borderId="1" xfId="0" applyFont="1" applyBorder="1" applyAlignment="1">
      <alignment horizontal="center" vertical="center"/>
    </xf>
    <xf numFmtId="0" fontId="25" fillId="0" borderId="1" xfId="0" applyFont="1" applyBorder="1" applyAlignment="1">
      <alignment horizontal="center" vertical="center" wrapText="1"/>
    </xf>
    <xf numFmtId="0" fontId="25" fillId="0" borderId="1" xfId="0" applyFont="1" applyFill="1" applyBorder="1" applyAlignment="1">
      <alignment horizontal="center" vertical="center" wrapText="1"/>
    </xf>
    <xf numFmtId="0" fontId="30" fillId="0" borderId="1" xfId="0" applyFont="1" applyBorder="1" applyAlignment="1">
      <alignment horizontal="center" vertical="center"/>
    </xf>
    <xf numFmtId="49" fontId="31" fillId="0" borderId="1" xfId="0" applyNumberFormat="1" applyFont="1" applyFill="1" applyBorder="1" applyAlignment="1">
      <alignment horizontal="center" vertical="center" wrapText="1"/>
    </xf>
    <xf numFmtId="0" fontId="32" fillId="0" borderId="1" xfId="0" applyFont="1" applyBorder="1" applyAlignment="1">
      <alignment horizontal="center" vertical="center"/>
    </xf>
    <xf numFmtId="0" fontId="31" fillId="0" borderId="1" xfId="0" applyFont="1" applyFill="1" applyBorder="1" applyAlignment="1">
      <alignment horizontal="left" vertical="center"/>
    </xf>
    <xf numFmtId="49" fontId="33" fillId="0" borderId="1" xfId="0" applyNumberFormat="1" applyFont="1" applyFill="1" applyBorder="1" applyAlignment="1">
      <alignment horizontal="left" vertical="center" wrapText="1"/>
    </xf>
    <xf numFmtId="49" fontId="33" fillId="2" borderId="1" xfId="0" applyNumberFormat="1" applyFont="1" applyFill="1" applyBorder="1" applyAlignment="1">
      <alignment horizontal="left" vertical="center" wrapText="1"/>
    </xf>
    <xf numFmtId="0" fontId="30" fillId="0" borderId="1" xfId="0" applyFont="1" applyFill="1" applyBorder="1" applyAlignment="1">
      <alignment horizontal="center" vertical="center" wrapText="1"/>
    </xf>
    <xf numFmtId="0" fontId="0" fillId="0" borderId="1" xfId="0" applyBorder="1" applyAlignment="1">
      <alignment horizontal="center" vertical="center"/>
    </xf>
    <xf numFmtId="49" fontId="9" fillId="0" borderId="1" xfId="0" applyNumberFormat="1" applyFont="1" applyFill="1" applyBorder="1" applyAlignment="1">
      <alignment horizontal="left" vertical="center" wrapText="1"/>
    </xf>
    <xf numFmtId="0" fontId="30" fillId="0" borderId="1" xfId="0" applyFont="1" applyFill="1" applyBorder="1" applyAlignment="1">
      <alignment horizontal="center" vertical="center"/>
    </xf>
    <xf numFmtId="176" fontId="30" fillId="0" borderId="1" xfId="0" applyNumberFormat="1" applyFont="1" applyFill="1" applyBorder="1" applyAlignment="1">
      <alignment horizontal="center" vertical="center"/>
    </xf>
    <xf numFmtId="0" fontId="33" fillId="2" borderId="1" xfId="0" applyFont="1" applyFill="1" applyBorder="1" applyAlignment="1">
      <alignment horizontal="left" vertical="center" wrapText="1"/>
    </xf>
    <xf numFmtId="0" fontId="10" fillId="0" borderId="1" xfId="0" applyFont="1" applyBorder="1" applyAlignment="1">
      <alignment horizontal="center" vertical="center"/>
    </xf>
    <xf numFmtId="49" fontId="33" fillId="2" borderId="1" xfId="0" applyNumberFormat="1" applyFont="1" applyFill="1" applyBorder="1" applyAlignment="1">
      <alignment horizontal="left" vertical="center"/>
    </xf>
    <xf numFmtId="49" fontId="30" fillId="2" borderId="1" xfId="0" applyNumberFormat="1" applyFont="1" applyFill="1" applyBorder="1" applyAlignment="1">
      <alignment horizontal="left" vertical="center" wrapText="1"/>
    </xf>
    <xf numFmtId="49" fontId="30" fillId="2" borderId="1" xfId="0" applyNumberFormat="1" applyFont="1" applyFill="1" applyBorder="1" applyAlignment="1">
      <alignment horizontal="center" vertical="center" wrapText="1"/>
    </xf>
    <xf numFmtId="0" fontId="30" fillId="2" borderId="1" xfId="0" applyNumberFormat="1" applyFont="1" applyFill="1" applyBorder="1" applyAlignment="1">
      <alignment horizontal="center" vertical="center" wrapText="1"/>
    </xf>
    <xf numFmtId="0" fontId="24" fillId="0" borderId="6" xfId="0" applyFont="1" applyBorder="1" applyAlignment="1">
      <alignment horizontal="center" vertical="center"/>
    </xf>
    <xf numFmtId="49" fontId="31" fillId="0" borderId="1" xfId="0" applyNumberFormat="1" applyFont="1" applyFill="1" applyBorder="1" applyAlignment="1">
      <alignment horizontal="left" vertical="center" wrapText="1"/>
    </xf>
  </cellXfs>
  <cellStyles count="68">
    <cellStyle name="常规" xfId="0" builtinId="0"/>
    <cellStyle name="千位分隔" xfId="1" builtinId="3"/>
    <cellStyle name="货币" xfId="2" builtinId="4"/>
    <cellStyle name="强调文字颜色 4" xfId="3"/>
    <cellStyle name="千位分隔[0]" xfId="4" builtinId="6"/>
    <cellStyle name="百分比" xfId="5" builtinId="5"/>
    <cellStyle name="标题" xfId="6"/>
    <cellStyle name="货币[0]" xfId="7" builtinId="7"/>
    <cellStyle name="20% - 强调文字颜色 3" xfId="8"/>
    <cellStyle name="输入" xfId="9"/>
    <cellStyle name="差" xfId="10"/>
    <cellStyle name="40% - 强调文字颜色 3" xfId="11"/>
    <cellStyle name="常规 6 6" xfId="12"/>
    <cellStyle name="60% - 强调文字颜色 3" xfId="13"/>
    <cellStyle name="常规 12 2 3" xfId="14"/>
    <cellStyle name="超链接" xfId="15" builtinId="8"/>
    <cellStyle name="已访问的超链接" xfId="16" builtinId="9"/>
    <cellStyle name="注释" xfId="17"/>
    <cellStyle name="常规 6" xfId="18"/>
    <cellStyle name="警告文本" xfId="19"/>
    <cellStyle name="标题 4" xfId="20"/>
    <cellStyle name="60% - 强调文字颜色 2" xfId="21"/>
    <cellStyle name="解释性文本" xfId="22"/>
    <cellStyle name="常规 3 2 2" xfId="23"/>
    <cellStyle name="标题 1" xfId="24"/>
    <cellStyle name="标题 2" xfId="25"/>
    <cellStyle name="标题 3" xfId="26"/>
    <cellStyle name="60% - 强调文字颜色 1" xfId="27"/>
    <cellStyle name="输出" xfId="28"/>
    <cellStyle name="60% - 强调文字颜色 4" xfId="29"/>
    <cellStyle name="计算" xfId="30"/>
    <cellStyle name="检查单元格" xfId="31"/>
    <cellStyle name="链接单元格" xfId="32"/>
    <cellStyle name="强调文字颜色 2" xfId="33"/>
    <cellStyle name="20% - 强调文字颜色 6" xfId="34"/>
    <cellStyle name="常规 8 3" xfId="35"/>
    <cellStyle name="汇总" xfId="36"/>
    <cellStyle name="好" xfId="37"/>
    <cellStyle name="适中" xfId="38"/>
    <cellStyle name="强调文字颜色 1" xfId="39"/>
    <cellStyle name="20% - 强调文字颜色 5" xfId="40"/>
    <cellStyle name="常规 6 2 2" xfId="41"/>
    <cellStyle name="20% - 强调文字颜色 1" xfId="42"/>
    <cellStyle name="40% - 强调文字颜色 1" xfId="43"/>
    <cellStyle name="20% - 强调文字颜色 2" xfId="44"/>
    <cellStyle name="40% - 强调文字颜色 2" xfId="45"/>
    <cellStyle name="强调文字颜色 3" xfId="46"/>
    <cellStyle name="20% - 强调文字颜色 4" xfId="47"/>
    <cellStyle name="40% - 强调文字颜色 4" xfId="48"/>
    <cellStyle name="强调文字颜色 5" xfId="49"/>
    <cellStyle name="常规 3 3" xfId="50"/>
    <cellStyle name="40% - 强调文字颜色 5" xfId="51"/>
    <cellStyle name="常规 2 2" xfId="52"/>
    <cellStyle name="60% - 强调文字颜色 5" xfId="53"/>
    <cellStyle name="强调文字颜色 6" xfId="54"/>
    <cellStyle name="40% - 强调文字颜色 6" xfId="55"/>
    <cellStyle name="60% - 强调文字颜色 6" xfId="56"/>
    <cellStyle name="常规 10 2" xfId="57"/>
    <cellStyle name="常规 13" xfId="58"/>
    <cellStyle name="常规 11 2" xfId="59"/>
    <cellStyle name="常规 2" xfId="60"/>
    <cellStyle name="常规 3" xfId="61"/>
    <cellStyle name="常规 4" xfId="62"/>
    <cellStyle name="常规 6 2 2 4" xfId="63"/>
    <cellStyle name="常规 7" xfId="64"/>
    <cellStyle name="常规_Sheet1" xfId="65"/>
    <cellStyle name="常规_附表3" xfId="66"/>
    <cellStyle name="常规 17 10 5" xfId="67"/>
  </cellStyles>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D:\Users\Administrator\Documents\WeChat Files\wxid_kx14lppwt7no22\FileStorage\File\2019-09\&#39033;&#30446;&#36127;&#36131;&#20154;&#21450;&#30005;&#35805;.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Sheet1"/>
      <sheetName val="Sheet2"/>
      <sheetName val="Sheet3"/>
    </sheetNames>
    <sheetDataSet>
      <sheetData sheetId="0" refreshError="1">
        <row r="3">
          <cell r="A3" t="str">
            <v>杏坪社区</v>
          </cell>
          <cell r="B3" t="str">
            <v>孔祥力</v>
          </cell>
          <cell r="C3" t="str">
            <v>15109180665</v>
          </cell>
        </row>
        <row r="4">
          <cell r="A4" t="str">
            <v>柴庄社区</v>
          </cell>
          <cell r="B4" t="str">
            <v>谈为印</v>
          </cell>
          <cell r="C4" t="str">
            <v>13991486701</v>
          </cell>
        </row>
        <row r="5">
          <cell r="A5" t="str">
            <v>晨光村</v>
          </cell>
          <cell r="B5" t="str">
            <v>章明义</v>
          </cell>
          <cell r="C5" t="str">
            <v>18392924128</v>
          </cell>
        </row>
        <row r="6">
          <cell r="A6" t="str">
            <v>联丰村</v>
          </cell>
          <cell r="B6" t="str">
            <v>齐长珊</v>
          </cell>
          <cell r="C6" t="str">
            <v>15291675666</v>
          </cell>
        </row>
        <row r="7">
          <cell r="A7" t="str">
            <v>联合村</v>
          </cell>
          <cell r="B7" t="str">
            <v>李开贵</v>
          </cell>
          <cell r="C7" t="str">
            <v>17729419125</v>
          </cell>
        </row>
        <row r="8">
          <cell r="A8" t="str">
            <v>肖台村</v>
          </cell>
          <cell r="B8" t="str">
            <v>杜福旺</v>
          </cell>
          <cell r="C8" t="str">
            <v>13991461963</v>
          </cell>
        </row>
        <row r="9">
          <cell r="A9" t="str">
            <v>严坪村</v>
          </cell>
          <cell r="B9" t="str">
            <v>王观峰</v>
          </cell>
          <cell r="C9" t="str">
            <v>15091566558</v>
          </cell>
        </row>
        <row r="10">
          <cell r="A10" t="str">
            <v>油房村</v>
          </cell>
          <cell r="B10" t="str">
            <v>郭贞贵</v>
          </cell>
          <cell r="C10" t="str">
            <v>13429741603</v>
          </cell>
        </row>
        <row r="11">
          <cell r="A11" t="str">
            <v>云蒙村</v>
          </cell>
          <cell r="B11" t="str">
            <v>魏长芝</v>
          </cell>
          <cell r="C11" t="str">
            <v>18329890276</v>
          </cell>
        </row>
        <row r="12">
          <cell r="A12" t="str">
            <v>中山村</v>
          </cell>
          <cell r="B12" t="str">
            <v>鲍堂文</v>
          </cell>
          <cell r="C12" t="str">
            <v>17719728732</v>
          </cell>
        </row>
        <row r="13">
          <cell r="A13" t="str">
            <v>中台村</v>
          </cell>
          <cell r="B13" t="str">
            <v>刘久明</v>
          </cell>
          <cell r="C13" t="str">
            <v>15029891928</v>
          </cell>
        </row>
        <row r="14">
          <cell r="A14" t="str">
            <v>党台村</v>
          </cell>
          <cell r="B14" t="str">
            <v>邓有军</v>
          </cell>
          <cell r="C14" t="str">
            <v>13991486782</v>
          </cell>
        </row>
        <row r="15">
          <cell r="A15" t="str">
            <v>腰庄村</v>
          </cell>
          <cell r="B15" t="str">
            <v>饶顺海</v>
          </cell>
          <cell r="C15" t="str">
            <v>18220895385</v>
          </cell>
        </row>
        <row r="16">
          <cell r="A16" t="str">
            <v>天埫村</v>
          </cell>
          <cell r="B16" t="str">
            <v>王会亮</v>
          </cell>
          <cell r="C16" t="str">
            <v>15029895496</v>
          </cell>
        </row>
      </sheetData>
      <sheetData sheetId="1" refreshError="1"/>
      <sheetData sheetId="2" refreshError="1"/>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Times New Roman"/>
        <a:font script="Jpan" typeface="ＭＳ Ｐゴシック"/>
        <a:font script="Khmr" typeface="MoolBoran"/>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Times New Roman"/>
        <a:font script="Yiii" typeface="Microsoft Yi Baiti"/>
      </a:majorFont>
      <a:minorFont>
        <a:latin typeface="Calibri"/>
        <a:ea typeface=""/>
        <a:cs typeface=""/>
        <a:font script="Arab" typeface="Arial"/>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Arial"/>
        <a:font script="Jpan" typeface="ＭＳ Ｐゴシック"/>
        <a:font script="Khmr" typeface="DaunPenh"/>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Arial"/>
        <a:font script="Yiii" typeface="Microsoft Yi Baiti"/>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pathLst>
            <a:path w="21600" h="21600"/>
          </a:pathLst>
        </a:custGeom>
        <a:gradFill rotWithShape="0">
          <a:gsLst>
            <a:gs pos="100000">
              <a:srgbClr val="9CBEE0"/>
            </a:gs>
            <a:gs pos="0">
              <a:srgbClr val="BBD5F0"/>
            </a:gs>
          </a:gsLst>
          <a:lin ang="5400000" scaled="0"/>
        </a:gradFill>
        <a:ln w="15875" cap="flat" cmpd="sng" algn="ctr">
          <a:solidFill>
            <a:srgbClr val="739CC3"/>
          </a:solidFill>
          <a:prstDash val="solid"/>
          <a:miter lim="200000"/>
        </a:ln>
      </a:spPr>
      <a:bodyPr/>
      <a:lstStyle/>
    </a:spDef>
  </a:objectDefaults>
  <a:extraClrSchemeLst/>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M68"/>
  <sheetViews>
    <sheetView workbookViewId="0">
      <pane xSplit="2" ySplit="5" topLeftCell="C57" activePane="bottomRight" state="frozen"/>
      <selection/>
      <selection pane="topRight"/>
      <selection pane="bottomLeft"/>
      <selection pane="bottomRight" activeCell="O4" sqref="O4"/>
    </sheetView>
  </sheetViews>
  <sheetFormatPr defaultColWidth="9" defaultRowHeight="14.25"/>
  <cols>
    <col min="1" max="1" width="6.18333333333333" style="111" customWidth="1"/>
    <col min="2" max="2" width="21.4083333333333" customWidth="1"/>
    <col min="3" max="3" width="8.90833333333333" style="112" customWidth="1"/>
    <col min="4" max="4" width="11.6166666666667" style="112" customWidth="1"/>
    <col min="5" max="5" width="10.8166666666667" style="112" customWidth="1"/>
    <col min="6" max="7" width="9.63333333333333" style="112" customWidth="1"/>
    <col min="8" max="8" width="9.90833333333333" style="112" customWidth="1"/>
    <col min="9" max="10" width="8.63333333333333" style="112" customWidth="1"/>
    <col min="11" max="11" width="8.09166666666667" style="112" customWidth="1"/>
    <col min="12" max="12" width="8.36666666666667" style="112" customWidth="1"/>
    <col min="13" max="13" width="8.09166666666667" style="112" customWidth="1"/>
  </cols>
  <sheetData>
    <row r="1" ht="20.25" spans="1:2">
      <c r="A1" s="113" t="s">
        <v>0</v>
      </c>
      <c r="B1" s="113"/>
    </row>
    <row r="2" ht="32" customHeight="1" spans="1:13">
      <c r="A2" s="114" t="s">
        <v>1</v>
      </c>
      <c r="B2" s="115"/>
      <c r="C2" s="115"/>
      <c r="D2" s="115"/>
      <c r="E2" s="115"/>
      <c r="F2" s="115"/>
      <c r="G2" s="115"/>
      <c r="H2" s="115"/>
      <c r="I2" s="115"/>
      <c r="J2" s="115"/>
      <c r="K2" s="115"/>
      <c r="L2" s="115"/>
      <c r="M2" s="115"/>
    </row>
    <row r="3" ht="26.15" customHeight="1" spans="1:13">
      <c r="A3" s="116" t="s">
        <v>2</v>
      </c>
      <c r="B3" s="116"/>
      <c r="C3" s="115"/>
      <c r="D3" s="115"/>
      <c r="E3" s="115"/>
      <c r="F3" s="115"/>
      <c r="G3" s="115"/>
      <c r="H3" s="115"/>
      <c r="I3" s="115"/>
      <c r="J3" s="115"/>
      <c r="K3" s="115"/>
      <c r="L3" s="115"/>
      <c r="M3" s="115"/>
    </row>
    <row r="4" s="107" customFormat="1" ht="23.15" customHeight="1" spans="1:13">
      <c r="A4" s="117" t="s">
        <v>3</v>
      </c>
      <c r="B4" s="117" t="s">
        <v>4</v>
      </c>
      <c r="C4" s="118" t="s">
        <v>5</v>
      </c>
      <c r="D4" s="119" t="s">
        <v>6</v>
      </c>
      <c r="E4" s="120"/>
      <c r="F4" s="120"/>
      <c r="G4" s="120"/>
      <c r="H4" s="120"/>
      <c r="I4" s="120"/>
      <c r="J4" s="120"/>
      <c r="K4" s="120"/>
      <c r="L4" s="120"/>
      <c r="M4" s="142"/>
    </row>
    <row r="5" s="108" customFormat="1" ht="32" customHeight="1" spans="1:13">
      <c r="A5" s="121"/>
      <c r="B5" s="121"/>
      <c r="C5" s="122"/>
      <c r="D5" s="122" t="s">
        <v>7</v>
      </c>
      <c r="E5" s="123" t="s">
        <v>8</v>
      </c>
      <c r="F5" s="124" t="s">
        <v>9</v>
      </c>
      <c r="G5" s="124" t="s">
        <v>10</v>
      </c>
      <c r="H5" s="124" t="s">
        <v>11</v>
      </c>
      <c r="I5" s="124" t="s">
        <v>12</v>
      </c>
      <c r="J5" s="124" t="s">
        <v>13</v>
      </c>
      <c r="K5" s="124" t="s">
        <v>14</v>
      </c>
      <c r="L5" s="124" t="s">
        <v>15</v>
      </c>
      <c r="M5" s="124" t="s">
        <v>16</v>
      </c>
    </row>
    <row r="6" ht="21.9" customHeight="1" spans="1:13">
      <c r="A6" s="125"/>
      <c r="B6" s="126" t="s">
        <v>17</v>
      </c>
      <c r="C6" s="127">
        <f>C7+C13+C18+C21+C27+C31+C38+C40+C46+C50+C56+C63+C68</f>
        <v>530</v>
      </c>
      <c r="D6" s="127">
        <f t="shared" ref="D6:M6" si="0">D7+D13+D18+D21+D27+D31+D38+D40+D46+D50+D56+D63+D68</f>
        <v>163095.403</v>
      </c>
      <c r="E6" s="127">
        <f>E7+E13+E18+E21+E27+E31+E38+E40+E46+E50+E56+E63+E68</f>
        <v>8662.6</v>
      </c>
      <c r="F6" s="127">
        <f>F7+F13+F18+F21+F27+F31+F38+F40+F46+F50+F56+F63+F68</f>
        <v>90574.603</v>
      </c>
      <c r="G6" s="127">
        <f>G7+G13+G18+G21+G27+G31+G38+G40+G46+G50+G56+G63+G68</f>
        <v>0</v>
      </c>
      <c r="H6" s="127">
        <f>H7+H13+H18+H21+H27+H31+H38+H40+H46+H50+H56+H63+H68</f>
        <v>0</v>
      </c>
      <c r="I6" s="127">
        <f>I7+I13+I18+I21+I27+I31+I38+I40+I46+I50+I56+I63+I68</f>
        <v>0</v>
      </c>
      <c r="J6" s="127">
        <f>J7+J13+J18+J21+J27+J31+J38+J40+J46+J50+J56+J63+J68</f>
        <v>7370</v>
      </c>
      <c r="K6" s="127">
        <f>K7+K13+K18+K21+K27+K31+K38+K40+K46+K50+K56+K63+K68</f>
        <v>1075</v>
      </c>
      <c r="L6" s="127">
        <f>L7+L13+L18+L21+L27+L31+L38+L40+L46+L50+L56+L63+L68</f>
        <v>800</v>
      </c>
      <c r="M6" s="127">
        <f>M7+M13+M18+M21+M27+M31+M38+M40+M46+M50+M56+M63+M68</f>
        <v>54613.2</v>
      </c>
    </row>
    <row r="7" s="109" customFormat="1" ht="21.9" customHeight="1" spans="1:13">
      <c r="A7" s="125">
        <v>1</v>
      </c>
      <c r="B7" s="128" t="s">
        <v>18</v>
      </c>
      <c r="C7" s="127">
        <f>C8+C9+C10+C11+C12</f>
        <v>284</v>
      </c>
      <c r="D7" s="127">
        <f t="shared" ref="D7:M7" si="1">D8+D9+D10+D11+D12</f>
        <v>110217.38</v>
      </c>
      <c r="E7" s="127">
        <f>E8+E9+E10+E11+E12</f>
        <v>6446</v>
      </c>
      <c r="F7" s="127">
        <f>F8+F9+F10+F11+F12</f>
        <v>42190.18</v>
      </c>
      <c r="G7" s="127">
        <f>G8+G9+G10+G11+G12</f>
        <v>0</v>
      </c>
      <c r="H7" s="127">
        <f>H8+H9+H10+H11+H12</f>
        <v>0</v>
      </c>
      <c r="I7" s="127">
        <f>I8+I9+I10+I11+I12</f>
        <v>0</v>
      </c>
      <c r="J7" s="127">
        <f>J8+J9+J10+J11+J12</f>
        <v>6530</v>
      </c>
      <c r="K7" s="127">
        <f>K8+K9+K10+K11+K12</f>
        <v>1000</v>
      </c>
      <c r="L7" s="127">
        <f>L8+L9+L10+L11+L12</f>
        <v>0</v>
      </c>
      <c r="M7" s="127">
        <f>M8+M9+M10+M11+M12</f>
        <v>54051.2</v>
      </c>
    </row>
    <row r="8" ht="21.9" customHeight="1" spans="1:13">
      <c r="A8" s="125">
        <v>2</v>
      </c>
      <c r="B8" s="129" t="s">
        <v>19</v>
      </c>
      <c r="C8" s="125">
        <v>262</v>
      </c>
      <c r="D8" s="125">
        <v>36814.5</v>
      </c>
      <c r="E8" s="125">
        <v>6446</v>
      </c>
      <c r="F8" s="125">
        <v>9172.5</v>
      </c>
      <c r="G8" s="125"/>
      <c r="H8" s="125"/>
      <c r="I8" s="125"/>
      <c r="J8" s="125">
        <v>5930</v>
      </c>
      <c r="K8" s="125">
        <v>0</v>
      </c>
      <c r="L8" s="125">
        <v>0</v>
      </c>
      <c r="M8" s="125">
        <v>15266</v>
      </c>
    </row>
    <row r="9" ht="21.9" customHeight="1" spans="1:13">
      <c r="A9" s="125">
        <v>3</v>
      </c>
      <c r="B9" s="130" t="s">
        <v>20</v>
      </c>
      <c r="C9" s="125">
        <v>19</v>
      </c>
      <c r="D9" s="125">
        <v>66415.2</v>
      </c>
      <c r="E9" s="125"/>
      <c r="F9" s="125">
        <v>26630</v>
      </c>
      <c r="G9" s="125"/>
      <c r="H9" s="125"/>
      <c r="I9" s="125"/>
      <c r="J9" s="125"/>
      <c r="K9" s="125">
        <v>1000</v>
      </c>
      <c r="L9" s="125"/>
      <c r="M9" s="125">
        <v>38785.2</v>
      </c>
    </row>
    <row r="10" ht="21.9" customHeight="1" spans="1:13">
      <c r="A10" s="125">
        <v>4</v>
      </c>
      <c r="B10" s="130" t="s">
        <v>21</v>
      </c>
      <c r="C10" s="125"/>
      <c r="D10" s="125"/>
      <c r="E10" s="125"/>
      <c r="F10" s="125"/>
      <c r="G10" s="125"/>
      <c r="H10" s="125"/>
      <c r="I10" s="125"/>
      <c r="J10" s="125"/>
      <c r="K10" s="125"/>
      <c r="L10" s="125"/>
      <c r="M10" s="125"/>
    </row>
    <row r="11" ht="21.9" customHeight="1" spans="1:13">
      <c r="A11" s="125">
        <v>5</v>
      </c>
      <c r="B11" s="130" t="s">
        <v>22</v>
      </c>
      <c r="C11" s="125">
        <v>2</v>
      </c>
      <c r="D11" s="131">
        <v>4387.68</v>
      </c>
      <c r="E11" s="125"/>
      <c r="F11" s="131">
        <v>4387.68</v>
      </c>
      <c r="G11" s="125"/>
      <c r="H11" s="125"/>
      <c r="I11" s="125"/>
      <c r="J11" s="125"/>
      <c r="K11" s="125"/>
      <c r="L11" s="125"/>
      <c r="M11" s="125"/>
    </row>
    <row r="12" ht="21.9" customHeight="1" spans="1:13">
      <c r="A12" s="125">
        <v>6</v>
      </c>
      <c r="B12" s="130" t="s">
        <v>23</v>
      </c>
      <c r="C12" s="125">
        <v>1</v>
      </c>
      <c r="D12" s="125">
        <v>2600</v>
      </c>
      <c r="E12" s="125"/>
      <c r="F12" s="125">
        <v>2000</v>
      </c>
      <c r="G12" s="125"/>
      <c r="H12" s="125"/>
      <c r="I12" s="125"/>
      <c r="J12" s="125">
        <v>600</v>
      </c>
      <c r="K12" s="125"/>
      <c r="L12" s="125"/>
      <c r="M12" s="125"/>
    </row>
    <row r="13" s="109" customFormat="1" ht="21.9" customHeight="1" spans="1:13">
      <c r="A13" s="125">
        <v>7</v>
      </c>
      <c r="B13" s="128" t="s">
        <v>24</v>
      </c>
      <c r="C13" s="127">
        <f>C14+C15+C16+C17</f>
        <v>11</v>
      </c>
      <c r="D13" s="127">
        <f t="shared" ref="D13:M13" si="2">D14+D15+D16+D17</f>
        <v>275</v>
      </c>
      <c r="E13" s="127">
        <f>E14+E15+E16+E17</f>
        <v>52</v>
      </c>
      <c r="F13" s="127">
        <f>F14+F15+F16+F17</f>
        <v>148</v>
      </c>
      <c r="G13" s="127">
        <f>G14+G15+G16+G17</f>
        <v>0</v>
      </c>
      <c r="H13" s="127">
        <f>H14+H15+H16+H17</f>
        <v>0</v>
      </c>
      <c r="I13" s="127">
        <f>I14+I15+I16+I17</f>
        <v>0</v>
      </c>
      <c r="J13" s="127">
        <f>J14+J15+J16+J17</f>
        <v>75</v>
      </c>
      <c r="K13" s="127">
        <f>K14+K15+K16+K17</f>
        <v>0</v>
      </c>
      <c r="L13" s="127">
        <f>L14+L15+L16+L17</f>
        <v>0</v>
      </c>
      <c r="M13" s="127">
        <f>M14+M15+M16+M17</f>
        <v>0</v>
      </c>
    </row>
    <row r="14" ht="21.9" customHeight="1" spans="1:13">
      <c r="A14" s="125">
        <v>8</v>
      </c>
      <c r="B14" s="130" t="s">
        <v>25</v>
      </c>
      <c r="C14" s="125">
        <v>2</v>
      </c>
      <c r="D14" s="125">
        <v>40</v>
      </c>
      <c r="E14" s="125"/>
      <c r="F14" s="125">
        <v>40</v>
      </c>
      <c r="G14" s="125"/>
      <c r="H14" s="125"/>
      <c r="I14" s="125"/>
      <c r="J14" s="125"/>
      <c r="K14" s="125"/>
      <c r="L14" s="125"/>
      <c r="M14" s="125"/>
    </row>
    <row r="15" ht="21.9" customHeight="1" spans="1:13">
      <c r="A15" s="125">
        <v>9</v>
      </c>
      <c r="B15" s="130" t="s">
        <v>26</v>
      </c>
      <c r="C15" s="125">
        <v>3</v>
      </c>
      <c r="D15" s="125">
        <v>33</v>
      </c>
      <c r="E15" s="125"/>
      <c r="F15" s="125">
        <v>33</v>
      </c>
      <c r="G15" s="125"/>
      <c r="H15" s="125"/>
      <c r="I15" s="125"/>
      <c r="J15" s="125"/>
      <c r="K15" s="125"/>
      <c r="L15" s="125"/>
      <c r="M15" s="125"/>
    </row>
    <row r="16" ht="21.9" customHeight="1" spans="1:13">
      <c r="A16" s="125">
        <v>10</v>
      </c>
      <c r="B16" s="130" t="s">
        <v>27</v>
      </c>
      <c r="C16" s="125">
        <v>2</v>
      </c>
      <c r="D16" s="125">
        <v>112</v>
      </c>
      <c r="E16" s="125">
        <v>37</v>
      </c>
      <c r="F16" s="125">
        <v>75</v>
      </c>
      <c r="G16" s="125"/>
      <c r="H16" s="125"/>
      <c r="I16" s="125"/>
      <c r="J16" s="125"/>
      <c r="K16" s="125"/>
      <c r="L16" s="125"/>
      <c r="M16" s="125"/>
    </row>
    <row r="17" ht="21.9" customHeight="1" spans="1:13">
      <c r="A17" s="125">
        <v>11</v>
      </c>
      <c r="B17" s="130" t="s">
        <v>28</v>
      </c>
      <c r="C17" s="132">
        <v>4</v>
      </c>
      <c r="D17" s="132">
        <v>90</v>
      </c>
      <c r="E17" s="132">
        <v>15</v>
      </c>
      <c r="F17" s="132"/>
      <c r="G17" s="125"/>
      <c r="H17" s="125"/>
      <c r="I17" s="125"/>
      <c r="J17" s="125">
        <v>75</v>
      </c>
      <c r="K17" s="125"/>
      <c r="L17" s="125"/>
      <c r="M17" s="125"/>
    </row>
    <row r="18" s="109" customFormat="1" ht="21.9" customHeight="1" spans="1:13">
      <c r="A18" s="125">
        <v>12</v>
      </c>
      <c r="B18" s="128" t="s">
        <v>29</v>
      </c>
      <c r="C18" s="127">
        <v>0</v>
      </c>
      <c r="D18" s="127"/>
      <c r="E18" s="127"/>
      <c r="F18" s="127"/>
      <c r="G18" s="127"/>
      <c r="H18" s="127"/>
      <c r="I18" s="127"/>
      <c r="J18" s="127"/>
      <c r="K18" s="127"/>
      <c r="L18" s="127"/>
      <c r="M18" s="127"/>
    </row>
    <row r="19" ht="21.9" customHeight="1" spans="1:13">
      <c r="A19" s="125">
        <v>13</v>
      </c>
      <c r="B19" s="130" t="s">
        <v>30</v>
      </c>
      <c r="C19" s="125"/>
      <c r="D19" s="125"/>
      <c r="E19" s="125"/>
      <c r="F19" s="125"/>
      <c r="G19" s="125"/>
      <c r="H19" s="125"/>
      <c r="I19" s="125"/>
      <c r="J19" s="125"/>
      <c r="K19" s="125"/>
      <c r="L19" s="125"/>
      <c r="M19" s="125"/>
    </row>
    <row r="20" ht="21.9" customHeight="1" spans="1:13">
      <c r="A20" s="125">
        <v>14</v>
      </c>
      <c r="B20" s="130" t="s">
        <v>31</v>
      </c>
      <c r="C20" s="125"/>
      <c r="D20" s="125"/>
      <c r="E20" s="125"/>
      <c r="F20" s="125"/>
      <c r="G20" s="125"/>
      <c r="H20" s="125"/>
      <c r="I20" s="125"/>
      <c r="J20" s="125"/>
      <c r="K20" s="125"/>
      <c r="L20" s="125"/>
      <c r="M20" s="125"/>
    </row>
    <row r="21" s="109" customFormat="1" ht="21.9" customHeight="1" spans="1:13">
      <c r="A21" s="125">
        <v>15</v>
      </c>
      <c r="B21" s="128" t="s">
        <v>32</v>
      </c>
      <c r="C21" s="127">
        <f>C22+C23+C24+C25+C26</f>
        <v>13</v>
      </c>
      <c r="D21" s="127">
        <v>1746.9</v>
      </c>
      <c r="E21" s="127">
        <f t="shared" ref="E21:M21" si="3">E22+E23+E24+E25+E26</f>
        <v>0</v>
      </c>
      <c r="F21" s="127">
        <v>1746.9</v>
      </c>
      <c r="G21" s="127">
        <f>G22+G23+G24+G25+G26</f>
        <v>0</v>
      </c>
      <c r="H21" s="127">
        <f>H22+H23+H24+H25+H26</f>
        <v>0</v>
      </c>
      <c r="I21" s="127">
        <f>I22+I23+I24+I25+I26</f>
        <v>0</v>
      </c>
      <c r="J21" s="127">
        <f>J22+J23+J24+J25+J26</f>
        <v>0</v>
      </c>
      <c r="K21" s="127">
        <f>K22+K23+K24+K25+K26</f>
        <v>0</v>
      </c>
      <c r="L21" s="127">
        <f>L22+L23+L24+L25+L26</f>
        <v>0</v>
      </c>
      <c r="M21" s="127">
        <f>M22+M23+M24+M25+M26</f>
        <v>0</v>
      </c>
    </row>
    <row r="22" ht="21.9" customHeight="1" spans="1:13">
      <c r="A22" s="125">
        <v>16</v>
      </c>
      <c r="B22" s="133" t="s">
        <v>33</v>
      </c>
      <c r="C22" s="125">
        <v>1</v>
      </c>
      <c r="D22" s="125">
        <v>815</v>
      </c>
      <c r="E22" s="125"/>
      <c r="F22" s="125">
        <v>815</v>
      </c>
      <c r="G22" s="125"/>
      <c r="H22" s="125"/>
      <c r="I22" s="125"/>
      <c r="J22" s="125"/>
      <c r="K22" s="125"/>
      <c r="L22" s="125"/>
      <c r="M22" s="125"/>
    </row>
    <row r="23" ht="21.9" customHeight="1" spans="1:13">
      <c r="A23" s="125">
        <v>17</v>
      </c>
      <c r="B23" s="133" t="s">
        <v>34</v>
      </c>
      <c r="C23" s="134">
        <v>9</v>
      </c>
      <c r="D23" s="135">
        <v>43.9</v>
      </c>
      <c r="E23" s="134"/>
      <c r="F23" s="135">
        <v>43.9</v>
      </c>
      <c r="G23" s="125"/>
      <c r="H23" s="125"/>
      <c r="I23" s="125"/>
      <c r="J23" s="125"/>
      <c r="K23" s="125"/>
      <c r="L23" s="125"/>
      <c r="M23" s="125"/>
    </row>
    <row r="24" ht="21.9" customHeight="1" spans="1:13">
      <c r="A24" s="125">
        <v>18</v>
      </c>
      <c r="B24" s="133" t="s">
        <v>35</v>
      </c>
      <c r="C24" s="125"/>
      <c r="D24" s="125"/>
      <c r="E24" s="125"/>
      <c r="F24" s="125"/>
      <c r="G24" s="125"/>
      <c r="H24" s="125"/>
      <c r="I24" s="125"/>
      <c r="J24" s="125"/>
      <c r="K24" s="125"/>
      <c r="L24" s="125"/>
      <c r="M24" s="125"/>
    </row>
    <row r="25" ht="21.9" customHeight="1" spans="1:13">
      <c r="A25" s="125">
        <v>19</v>
      </c>
      <c r="B25" s="133" t="s">
        <v>36</v>
      </c>
      <c r="C25" s="125">
        <v>1</v>
      </c>
      <c r="D25" s="125">
        <v>392</v>
      </c>
      <c r="E25" s="125"/>
      <c r="F25" s="125">
        <v>392</v>
      </c>
      <c r="G25" s="125"/>
      <c r="H25" s="125"/>
      <c r="I25" s="125"/>
      <c r="J25" s="125"/>
      <c r="K25" s="125"/>
      <c r="L25" s="125"/>
      <c r="M25" s="125"/>
    </row>
    <row r="26" ht="27" customHeight="1" spans="1:13">
      <c r="A26" s="125">
        <v>20</v>
      </c>
      <c r="B26" s="133" t="s">
        <v>37</v>
      </c>
      <c r="C26" s="125">
        <v>2</v>
      </c>
      <c r="D26" s="125">
        <v>496</v>
      </c>
      <c r="E26" s="125"/>
      <c r="F26" s="125">
        <v>496</v>
      </c>
      <c r="G26" s="125"/>
      <c r="H26" s="125"/>
      <c r="I26" s="125"/>
      <c r="J26" s="125"/>
      <c r="K26" s="125"/>
      <c r="L26" s="125"/>
      <c r="M26" s="125"/>
    </row>
    <row r="27" s="109" customFormat="1" ht="21.9" customHeight="1" spans="1:13">
      <c r="A27" s="125">
        <v>21</v>
      </c>
      <c r="B27" s="128" t="s">
        <v>38</v>
      </c>
      <c r="C27" s="127">
        <f>C28+C29+C30</f>
        <v>15</v>
      </c>
      <c r="D27" s="127">
        <f t="shared" ref="D27:M27" si="4">D28+D29+D30</f>
        <v>9804</v>
      </c>
      <c r="E27" s="127">
        <f>E28+E29+E30</f>
        <v>0</v>
      </c>
      <c r="F27" s="127">
        <f>F28+F29+F30</f>
        <v>8929</v>
      </c>
      <c r="G27" s="127">
        <f>G28+G29+G30</f>
        <v>0</v>
      </c>
      <c r="H27" s="127">
        <f>H28+H29+H30</f>
        <v>0</v>
      </c>
      <c r="I27" s="127">
        <f>I28+I29+I30</f>
        <v>0</v>
      </c>
      <c r="J27" s="127">
        <f>J28+J29+J30</f>
        <v>0</v>
      </c>
      <c r="K27" s="127">
        <f>K28+K29+K30</f>
        <v>75</v>
      </c>
      <c r="L27" s="127">
        <f>L28+L29+L30</f>
        <v>800</v>
      </c>
      <c r="M27" s="127">
        <f>M28+M29+M30</f>
        <v>0</v>
      </c>
    </row>
    <row r="28" ht="30" customHeight="1" spans="1:13">
      <c r="A28" s="125">
        <v>22</v>
      </c>
      <c r="B28" s="130" t="s">
        <v>39</v>
      </c>
      <c r="C28" s="125"/>
      <c r="D28" s="125"/>
      <c r="E28" s="125"/>
      <c r="F28" s="125"/>
      <c r="G28" s="125"/>
      <c r="H28" s="125"/>
      <c r="I28" s="125"/>
      <c r="J28" s="125"/>
      <c r="K28" s="125"/>
      <c r="L28" s="125"/>
      <c r="M28" s="125"/>
    </row>
    <row r="29" ht="32.25" customHeight="1" spans="1:13">
      <c r="A29" s="125">
        <v>23</v>
      </c>
      <c r="B29" s="130" t="s">
        <v>40</v>
      </c>
      <c r="C29" s="125"/>
      <c r="D29" s="125"/>
      <c r="E29" s="125"/>
      <c r="F29" s="125"/>
      <c r="G29" s="125"/>
      <c r="H29" s="125"/>
      <c r="I29" s="125"/>
      <c r="J29" s="125"/>
      <c r="K29" s="125"/>
      <c r="L29" s="125"/>
      <c r="M29" s="125"/>
    </row>
    <row r="30" ht="21.9" customHeight="1" spans="1:13">
      <c r="A30" s="125">
        <v>24</v>
      </c>
      <c r="B30" s="136" t="s">
        <v>41</v>
      </c>
      <c r="C30" s="125">
        <v>15</v>
      </c>
      <c r="D30" s="137">
        <v>9804</v>
      </c>
      <c r="E30" s="137"/>
      <c r="F30" s="137">
        <v>8929</v>
      </c>
      <c r="G30" s="137"/>
      <c r="H30" s="137"/>
      <c r="I30" s="137"/>
      <c r="J30" s="137"/>
      <c r="K30" s="137">
        <v>75</v>
      </c>
      <c r="L30" s="137">
        <v>800</v>
      </c>
      <c r="M30" s="137"/>
    </row>
    <row r="31" s="109" customFormat="1" ht="21.9" customHeight="1" spans="1:13">
      <c r="A31" s="125">
        <v>25</v>
      </c>
      <c r="B31" s="128" t="s">
        <v>42</v>
      </c>
      <c r="C31" s="127">
        <f>C32+C33+C34+C35+C36+C37</f>
        <v>2</v>
      </c>
      <c r="D31" s="127">
        <f t="shared" ref="D31:M31" si="5">D32+D33+D34+D35+D36+D37</f>
        <v>1490</v>
      </c>
      <c r="E31" s="127">
        <f>E32+E33+E34+E35+E36+E37</f>
        <v>0</v>
      </c>
      <c r="F31" s="127">
        <f>F32+F33+F34+F35+F36+F37</f>
        <v>1160</v>
      </c>
      <c r="G31" s="127">
        <f>G32+G33+G34+G35+G36+G37</f>
        <v>0</v>
      </c>
      <c r="H31" s="127">
        <f>H32+H33+H34+H35+H36+H37</f>
        <v>0</v>
      </c>
      <c r="I31" s="127">
        <f>I32+I33+I34+I35+I36+I37</f>
        <v>0</v>
      </c>
      <c r="J31" s="127">
        <f>J32+J33+J34+J35+J36+J37</f>
        <v>0</v>
      </c>
      <c r="K31" s="127">
        <f>K32+K33+K34+K35+K36+K37</f>
        <v>0</v>
      </c>
      <c r="L31" s="127">
        <f>L32+L33+L34+L35+L36+L37</f>
        <v>0</v>
      </c>
      <c r="M31" s="127">
        <f>M32+M33+M34+M35+M36+M37</f>
        <v>330</v>
      </c>
    </row>
    <row r="32" ht="33.75" customHeight="1" spans="1:13">
      <c r="A32" s="125">
        <v>26</v>
      </c>
      <c r="B32" s="130" t="s">
        <v>43</v>
      </c>
      <c r="C32" s="125">
        <v>1</v>
      </c>
      <c r="D32" s="125">
        <v>760</v>
      </c>
      <c r="E32" s="125"/>
      <c r="F32" s="125">
        <v>430</v>
      </c>
      <c r="G32" s="125"/>
      <c r="H32" s="125"/>
      <c r="I32" s="125"/>
      <c r="J32" s="125"/>
      <c r="K32" s="125"/>
      <c r="L32" s="125"/>
      <c r="M32" s="125">
        <v>330</v>
      </c>
    </row>
    <row r="33" ht="21.9" customHeight="1" spans="1:13">
      <c r="A33" s="125">
        <v>27</v>
      </c>
      <c r="B33" s="130" t="s">
        <v>44</v>
      </c>
      <c r="C33" s="125"/>
      <c r="D33" s="125"/>
      <c r="E33" s="125"/>
      <c r="F33" s="125"/>
      <c r="G33" s="125"/>
      <c r="H33" s="125"/>
      <c r="I33" s="125"/>
      <c r="J33" s="125"/>
      <c r="K33" s="125"/>
      <c r="L33" s="125"/>
      <c r="M33" s="125"/>
    </row>
    <row r="34" ht="21.9" customHeight="1" spans="1:13">
      <c r="A34" s="125">
        <v>28</v>
      </c>
      <c r="B34" s="136" t="s">
        <v>45</v>
      </c>
      <c r="C34" s="125">
        <v>1</v>
      </c>
      <c r="D34" s="125">
        <v>730</v>
      </c>
      <c r="E34" s="125"/>
      <c r="F34" s="125">
        <v>730</v>
      </c>
      <c r="G34" s="125"/>
      <c r="H34" s="125"/>
      <c r="I34" s="125"/>
      <c r="J34" s="125"/>
      <c r="K34" s="125"/>
      <c r="L34" s="125"/>
      <c r="M34" s="125"/>
    </row>
    <row r="35" ht="30.75" customHeight="1" spans="1:13">
      <c r="A35" s="125">
        <v>29</v>
      </c>
      <c r="B35" s="136" t="s">
        <v>46</v>
      </c>
      <c r="C35" s="125"/>
      <c r="D35" s="125"/>
      <c r="E35" s="125"/>
      <c r="F35" s="125"/>
      <c r="G35" s="125"/>
      <c r="H35" s="125"/>
      <c r="I35" s="125"/>
      <c r="J35" s="125"/>
      <c r="K35" s="125"/>
      <c r="L35" s="125"/>
      <c r="M35" s="125"/>
    </row>
    <row r="36" ht="21.9" customHeight="1" spans="1:13">
      <c r="A36" s="125">
        <v>30</v>
      </c>
      <c r="B36" s="136" t="s">
        <v>47</v>
      </c>
      <c r="C36" s="125"/>
      <c r="D36" s="125"/>
      <c r="E36" s="125"/>
      <c r="F36" s="125"/>
      <c r="G36" s="125"/>
      <c r="H36" s="125"/>
      <c r="I36" s="125"/>
      <c r="J36" s="125"/>
      <c r="K36" s="125"/>
      <c r="L36" s="125"/>
      <c r="M36" s="125"/>
    </row>
    <row r="37" ht="36" customHeight="1" spans="1:13">
      <c r="A37" s="125">
        <v>31</v>
      </c>
      <c r="B37" s="136" t="s">
        <v>48</v>
      </c>
      <c r="C37" s="125"/>
      <c r="D37" s="125"/>
      <c r="E37" s="125"/>
      <c r="F37" s="125"/>
      <c r="G37" s="125"/>
      <c r="H37" s="125"/>
      <c r="I37" s="125"/>
      <c r="J37" s="125"/>
      <c r="K37" s="125"/>
      <c r="L37" s="125"/>
      <c r="M37" s="125"/>
    </row>
    <row r="38" ht="21.9" customHeight="1" spans="1:13">
      <c r="A38" s="125">
        <v>32</v>
      </c>
      <c r="B38" s="128" t="s">
        <v>49</v>
      </c>
      <c r="C38" s="125">
        <v>0</v>
      </c>
      <c r="D38" s="125"/>
      <c r="E38" s="125"/>
      <c r="F38" s="125"/>
      <c r="G38" s="125"/>
      <c r="H38" s="125"/>
      <c r="I38" s="125"/>
      <c r="J38" s="125"/>
      <c r="K38" s="125"/>
      <c r="L38" s="125"/>
      <c r="M38" s="125"/>
    </row>
    <row r="39" s="110" customFormat="1" ht="21.9" customHeight="1" spans="1:13">
      <c r="A39" s="125">
        <v>33</v>
      </c>
      <c r="B39" s="136" t="s">
        <v>50</v>
      </c>
      <c r="C39" s="125"/>
      <c r="D39" s="125"/>
      <c r="E39" s="125"/>
      <c r="F39" s="125"/>
      <c r="G39" s="125"/>
      <c r="H39" s="125"/>
      <c r="I39" s="125"/>
      <c r="J39" s="125"/>
      <c r="K39" s="125"/>
      <c r="L39" s="125"/>
      <c r="M39" s="125"/>
    </row>
    <row r="40" s="109" customFormat="1" ht="21.9" customHeight="1" spans="1:13">
      <c r="A40" s="125">
        <v>34</v>
      </c>
      <c r="B40" s="128" t="s">
        <v>51</v>
      </c>
      <c r="C40" s="127">
        <f>C41+C42+C43+C45</f>
        <v>9</v>
      </c>
      <c r="D40" s="127">
        <f t="shared" ref="D40:M40" si="6">D41+D42+D43+D45</f>
        <v>556</v>
      </c>
      <c r="E40" s="127">
        <f>E41+E42+E43+E45</f>
        <v>556</v>
      </c>
      <c r="F40" s="127">
        <f>F41+F42+F43+F45</f>
        <v>0</v>
      </c>
      <c r="G40" s="127">
        <f>G41+G42+G43+G45</f>
        <v>0</v>
      </c>
      <c r="H40" s="127">
        <f>H41+H42+H43+H45</f>
        <v>0</v>
      </c>
      <c r="I40" s="127">
        <f>I41+I42+I43+I45</f>
        <v>0</v>
      </c>
      <c r="J40" s="127">
        <f>J41+J42+J43+J45</f>
        <v>0</v>
      </c>
      <c r="K40" s="127">
        <f>K41+K42+K43+K45</f>
        <v>0</v>
      </c>
      <c r="L40" s="127">
        <f>L41+L42+L43+L45</f>
        <v>0</v>
      </c>
      <c r="M40" s="127">
        <f>M41+M42+M43+M45</f>
        <v>0</v>
      </c>
    </row>
    <row r="41" ht="21.9" customHeight="1" spans="1:13">
      <c r="A41" s="125">
        <v>35</v>
      </c>
      <c r="B41" s="136" t="s">
        <v>52</v>
      </c>
      <c r="C41" s="125">
        <v>9</v>
      </c>
      <c r="D41" s="125">
        <v>556</v>
      </c>
      <c r="E41" s="125">
        <v>556</v>
      </c>
      <c r="F41" s="125"/>
      <c r="G41" s="125"/>
      <c r="H41" s="125"/>
      <c r="I41" s="125"/>
      <c r="J41" s="125"/>
      <c r="K41" s="125"/>
      <c r="L41" s="125"/>
      <c r="M41" s="125"/>
    </row>
    <row r="42" ht="40.5" customHeight="1" spans="1:13">
      <c r="A42" s="125">
        <v>36</v>
      </c>
      <c r="B42" s="136" t="s">
        <v>53</v>
      </c>
      <c r="C42" s="125"/>
      <c r="D42" s="125"/>
      <c r="E42" s="125"/>
      <c r="F42" s="125"/>
      <c r="G42" s="125"/>
      <c r="H42" s="125"/>
      <c r="I42" s="125"/>
      <c r="J42" s="125"/>
      <c r="K42" s="125"/>
      <c r="L42" s="125"/>
      <c r="M42" s="125"/>
    </row>
    <row r="43" ht="21.9" customHeight="1" spans="1:13">
      <c r="A43" s="125">
        <v>37</v>
      </c>
      <c r="B43" s="138" t="s">
        <v>54</v>
      </c>
      <c r="C43" s="125"/>
      <c r="D43" s="125"/>
      <c r="E43" s="125"/>
      <c r="F43" s="125"/>
      <c r="G43" s="125"/>
      <c r="H43" s="125"/>
      <c r="I43" s="125"/>
      <c r="J43" s="125"/>
      <c r="K43" s="125"/>
      <c r="L43" s="125"/>
      <c r="M43" s="125"/>
    </row>
    <row r="44" ht="31.5" customHeight="1" spans="1:13">
      <c r="A44" s="125">
        <v>38</v>
      </c>
      <c r="B44" s="136" t="s">
        <v>55</v>
      </c>
      <c r="C44" s="125"/>
      <c r="D44" s="125"/>
      <c r="E44" s="125"/>
      <c r="F44" s="125"/>
      <c r="G44" s="125"/>
      <c r="H44" s="125"/>
      <c r="I44" s="125"/>
      <c r="J44" s="125"/>
      <c r="K44" s="125"/>
      <c r="L44" s="125"/>
      <c r="M44" s="125"/>
    </row>
    <row r="45" ht="21.9" customHeight="1" spans="1:13">
      <c r="A45" s="125">
        <v>39</v>
      </c>
      <c r="B45" s="138" t="s">
        <v>23</v>
      </c>
      <c r="C45" s="125"/>
      <c r="D45" s="125"/>
      <c r="E45" s="125"/>
      <c r="F45" s="125"/>
      <c r="G45" s="125"/>
      <c r="H45" s="125"/>
      <c r="I45" s="125"/>
      <c r="J45" s="125"/>
      <c r="K45" s="125"/>
      <c r="L45" s="125"/>
      <c r="M45" s="125"/>
    </row>
    <row r="46" s="109" customFormat="1" ht="21.9" customHeight="1" spans="1:13">
      <c r="A46" s="125">
        <v>40</v>
      </c>
      <c r="B46" s="128" t="s">
        <v>56</v>
      </c>
      <c r="C46" s="127">
        <f>C47+C48+C49</f>
        <v>38</v>
      </c>
      <c r="D46" s="127">
        <f t="shared" ref="D46:M46" si="7">D47+D48+D49</f>
        <v>2484.2</v>
      </c>
      <c r="E46" s="127">
        <f>E47+E48+E49</f>
        <v>0</v>
      </c>
      <c r="F46" s="127">
        <f>F47+F48+F49</f>
        <v>2484.2</v>
      </c>
      <c r="G46" s="127">
        <f>G47+G48+G49</f>
        <v>0</v>
      </c>
      <c r="H46" s="127">
        <f>H47+H48+H49</f>
        <v>0</v>
      </c>
      <c r="I46" s="127">
        <f>I47+I48+I49</f>
        <v>0</v>
      </c>
      <c r="J46" s="127">
        <f>J47+J48+J49</f>
        <v>0</v>
      </c>
      <c r="K46" s="127">
        <f>K47+K48+K49</f>
        <v>0</v>
      </c>
      <c r="L46" s="127">
        <f>L47+L48+L49</f>
        <v>0</v>
      </c>
      <c r="M46" s="127">
        <f>M47+M48+M49</f>
        <v>0</v>
      </c>
    </row>
    <row r="47" ht="21.9" customHeight="1" spans="1:13">
      <c r="A47" s="125">
        <v>41</v>
      </c>
      <c r="B47" s="139" t="s">
        <v>57</v>
      </c>
      <c r="C47" s="125"/>
      <c r="D47" s="125"/>
      <c r="E47" s="125"/>
      <c r="F47" s="125"/>
      <c r="G47" s="125"/>
      <c r="H47" s="125"/>
      <c r="I47" s="125"/>
      <c r="J47" s="125"/>
      <c r="K47" s="125"/>
      <c r="L47" s="125"/>
      <c r="M47" s="125"/>
    </row>
    <row r="48" ht="21.9" customHeight="1" spans="1:13">
      <c r="A48" s="125">
        <v>42</v>
      </c>
      <c r="B48" s="139" t="s">
        <v>58</v>
      </c>
      <c r="C48" s="125">
        <v>23</v>
      </c>
      <c r="D48" s="125">
        <v>866</v>
      </c>
      <c r="E48" s="125"/>
      <c r="F48" s="125">
        <v>866</v>
      </c>
      <c r="G48" s="125"/>
      <c r="H48" s="125"/>
      <c r="I48" s="125"/>
      <c r="J48" s="125"/>
      <c r="K48" s="125"/>
      <c r="L48" s="125"/>
      <c r="M48" s="125"/>
    </row>
    <row r="49" ht="21.9" customHeight="1" spans="1:13">
      <c r="A49" s="125">
        <v>43</v>
      </c>
      <c r="B49" s="139" t="s">
        <v>59</v>
      </c>
      <c r="C49" s="125">
        <v>15</v>
      </c>
      <c r="D49" s="125">
        <v>1618.2</v>
      </c>
      <c r="E49" s="125"/>
      <c r="F49" s="125">
        <v>1618.2</v>
      </c>
      <c r="G49" s="125"/>
      <c r="H49" s="125"/>
      <c r="I49" s="125"/>
      <c r="J49" s="125"/>
      <c r="K49" s="125"/>
      <c r="L49" s="125"/>
      <c r="M49" s="125"/>
    </row>
    <row r="50" s="109" customFormat="1" ht="21.9" customHeight="1" spans="1:13">
      <c r="A50" s="125">
        <v>44</v>
      </c>
      <c r="B50" s="128" t="s">
        <v>60</v>
      </c>
      <c r="C50" s="127">
        <f>C51+C52+C53+C54+C55</f>
        <v>7</v>
      </c>
      <c r="D50" s="127">
        <f t="shared" ref="D50:M50" si="8">D51+D52+D53+D54+D55</f>
        <v>7367.553</v>
      </c>
      <c r="E50" s="127">
        <f>E51+E52+E53+E54+E55</f>
        <v>0</v>
      </c>
      <c r="F50" s="127">
        <f>F51+F52+F53+F54+F55</f>
        <v>7367.553</v>
      </c>
      <c r="G50" s="127">
        <f>G51+G52+G53+G54+G55</f>
        <v>0</v>
      </c>
      <c r="H50" s="127">
        <f>H51+H52+H53+H54+H55</f>
        <v>0</v>
      </c>
      <c r="I50" s="127">
        <f>I51+I52+I53+I54+I55</f>
        <v>0</v>
      </c>
      <c r="J50" s="127">
        <f>J51+J52+J53+J54+J55</f>
        <v>0</v>
      </c>
      <c r="K50" s="127">
        <f>K51+K52+K53+K54+K55</f>
        <v>0</v>
      </c>
      <c r="L50" s="127">
        <f>L51+L52+L53+L54+L55</f>
        <v>0</v>
      </c>
      <c r="M50" s="127">
        <f>M51+M52+M53+M54+M55</f>
        <v>0</v>
      </c>
    </row>
    <row r="51" ht="38.25" customHeight="1" spans="1:13">
      <c r="A51" s="125">
        <v>45</v>
      </c>
      <c r="B51" s="139" t="s">
        <v>61</v>
      </c>
      <c r="C51" s="140">
        <v>1</v>
      </c>
      <c r="D51" s="141">
        <v>2700</v>
      </c>
      <c r="E51" s="132"/>
      <c r="F51" s="141">
        <v>2700</v>
      </c>
      <c r="G51" s="125"/>
      <c r="H51" s="125"/>
      <c r="I51" s="125"/>
      <c r="J51" s="125"/>
      <c r="K51" s="125"/>
      <c r="L51" s="125"/>
      <c r="M51" s="125"/>
    </row>
    <row r="52" ht="36.75" customHeight="1" spans="1:13">
      <c r="A52" s="125">
        <v>46</v>
      </c>
      <c r="B52" s="139" t="s">
        <v>62</v>
      </c>
      <c r="C52" s="140">
        <v>1</v>
      </c>
      <c r="D52" s="141">
        <v>1754.3</v>
      </c>
      <c r="E52" s="132"/>
      <c r="F52" s="141">
        <v>1754.3</v>
      </c>
      <c r="G52" s="125"/>
      <c r="H52" s="125"/>
      <c r="I52" s="125"/>
      <c r="J52" s="125"/>
      <c r="K52" s="125"/>
      <c r="L52" s="125"/>
      <c r="M52" s="125"/>
    </row>
    <row r="53" ht="28.5" customHeight="1" spans="1:13">
      <c r="A53" s="125">
        <v>47</v>
      </c>
      <c r="B53" s="139" t="s">
        <v>63</v>
      </c>
      <c r="C53" s="141">
        <v>1</v>
      </c>
      <c r="D53" s="141">
        <v>1043.68</v>
      </c>
      <c r="E53" s="132"/>
      <c r="F53" s="141">
        <v>1043.68</v>
      </c>
      <c r="G53" s="125"/>
      <c r="H53" s="125"/>
      <c r="I53" s="125"/>
      <c r="J53" s="125"/>
      <c r="K53" s="125"/>
      <c r="L53" s="125"/>
      <c r="M53" s="125"/>
    </row>
    <row r="54" ht="21.9" customHeight="1" spans="1:13">
      <c r="A54" s="125">
        <v>48</v>
      </c>
      <c r="B54" s="139" t="s">
        <v>64</v>
      </c>
      <c r="C54" s="141">
        <v>3</v>
      </c>
      <c r="D54" s="141">
        <v>609.073</v>
      </c>
      <c r="E54" s="132"/>
      <c r="F54" s="141">
        <v>609.073</v>
      </c>
      <c r="G54" s="125"/>
      <c r="H54" s="125"/>
      <c r="I54" s="125"/>
      <c r="J54" s="125"/>
      <c r="K54" s="125"/>
      <c r="L54" s="125"/>
      <c r="M54" s="125"/>
    </row>
    <row r="55" ht="21.9" customHeight="1" spans="1:13">
      <c r="A55" s="125">
        <v>49</v>
      </c>
      <c r="B55" s="139" t="s">
        <v>65</v>
      </c>
      <c r="C55" s="140">
        <v>1</v>
      </c>
      <c r="D55" s="141">
        <v>1260.5</v>
      </c>
      <c r="E55" s="132"/>
      <c r="F55" s="141">
        <v>1260.5</v>
      </c>
      <c r="G55" s="125"/>
      <c r="H55" s="125"/>
      <c r="I55" s="125"/>
      <c r="J55" s="125"/>
      <c r="K55" s="125"/>
      <c r="L55" s="125"/>
      <c r="M55" s="125"/>
    </row>
    <row r="56" s="109" customFormat="1" ht="21.9" customHeight="1" spans="1:13">
      <c r="A56" s="125">
        <v>50</v>
      </c>
      <c r="B56" s="128" t="s">
        <v>66</v>
      </c>
      <c r="C56" s="127">
        <f>C57+C58+C59+C60+C61+C62</f>
        <v>149</v>
      </c>
      <c r="D56" s="127">
        <f t="shared" ref="D56:M56" si="9">D57+D58+D59+D60+D61+D62</f>
        <v>28949.37</v>
      </c>
      <c r="E56" s="127">
        <f>E57+E58+E59+E60+E61+E62</f>
        <v>1608.6</v>
      </c>
      <c r="F56" s="127">
        <f>F57+F58+F59+F60+F61+F62</f>
        <v>26548.77</v>
      </c>
      <c r="G56" s="127">
        <f>G57+G58+G59+G60+G61+G62</f>
        <v>0</v>
      </c>
      <c r="H56" s="127">
        <f>H57+H58+H59+H60+H61+H62</f>
        <v>0</v>
      </c>
      <c r="I56" s="127">
        <f>I57+I58+I59+I60+I61+I62</f>
        <v>0</v>
      </c>
      <c r="J56" s="127">
        <f>J57+J58+J59+J60+J61+J62</f>
        <v>575</v>
      </c>
      <c r="K56" s="127">
        <f>K57+K58+K59+K60+K61+K62</f>
        <v>0</v>
      </c>
      <c r="L56" s="127">
        <f>L57+L58+L59+L60+L61+L62</f>
        <v>0</v>
      </c>
      <c r="M56" s="127">
        <f>M57+M58+M59+M60+M61+M62</f>
        <v>217</v>
      </c>
    </row>
    <row r="57" ht="37.5" customHeight="1" spans="1:13">
      <c r="A57" s="125">
        <v>51</v>
      </c>
      <c r="B57" s="139" t="s">
        <v>67</v>
      </c>
      <c r="C57" s="132">
        <v>121</v>
      </c>
      <c r="D57" s="132">
        <f>项目库明细表!I453</f>
        <v>21613.8</v>
      </c>
      <c r="E57" s="132"/>
      <c r="F57" s="132">
        <f>项目库明细表!O453</f>
        <v>20821.8</v>
      </c>
      <c r="G57" s="125"/>
      <c r="H57" s="125"/>
      <c r="I57" s="125"/>
      <c r="J57" s="125">
        <v>575</v>
      </c>
      <c r="K57" s="125"/>
      <c r="L57" s="125"/>
      <c r="M57" s="125">
        <v>217</v>
      </c>
    </row>
    <row r="58" ht="21.9" customHeight="1" spans="1:13">
      <c r="A58" s="125">
        <v>52</v>
      </c>
      <c r="B58" s="139" t="s">
        <v>68</v>
      </c>
      <c r="C58" s="125"/>
      <c r="D58" s="125"/>
      <c r="E58" s="125"/>
      <c r="F58" s="125"/>
      <c r="G58" s="125"/>
      <c r="H58" s="125"/>
      <c r="I58" s="125"/>
      <c r="J58" s="125"/>
      <c r="K58" s="125"/>
      <c r="L58" s="125"/>
      <c r="M58" s="125"/>
    </row>
    <row r="59" ht="21.9" customHeight="1" spans="1:13">
      <c r="A59" s="125">
        <v>53</v>
      </c>
      <c r="B59" s="139" t="s">
        <v>69</v>
      </c>
      <c r="C59" s="125"/>
      <c r="D59" s="125"/>
      <c r="E59" s="125"/>
      <c r="F59" s="125"/>
      <c r="G59" s="125"/>
      <c r="H59" s="125"/>
      <c r="I59" s="125"/>
      <c r="J59" s="125"/>
      <c r="K59" s="125"/>
      <c r="L59" s="125"/>
      <c r="M59" s="125"/>
    </row>
    <row r="60" ht="21.9" customHeight="1" spans="1:13">
      <c r="A60" s="125">
        <v>54</v>
      </c>
      <c r="B60" s="139" t="s">
        <v>70</v>
      </c>
      <c r="C60" s="125">
        <v>1</v>
      </c>
      <c r="D60" s="125">
        <v>163.97</v>
      </c>
      <c r="E60" s="125"/>
      <c r="F60" s="125">
        <v>163.97</v>
      </c>
      <c r="G60" s="125"/>
      <c r="H60" s="125"/>
      <c r="I60" s="125"/>
      <c r="J60" s="125"/>
      <c r="K60" s="125"/>
      <c r="L60" s="125"/>
      <c r="M60" s="125"/>
    </row>
    <row r="61" ht="21.9" customHeight="1" spans="1:13">
      <c r="A61" s="125">
        <v>55</v>
      </c>
      <c r="B61" s="129" t="s">
        <v>71</v>
      </c>
      <c r="C61" s="125">
        <v>16</v>
      </c>
      <c r="D61" s="125">
        <v>1440.6</v>
      </c>
      <c r="E61" s="125">
        <v>1432.6</v>
      </c>
      <c r="F61" s="125">
        <v>8</v>
      </c>
      <c r="G61" s="125"/>
      <c r="H61" s="125"/>
      <c r="I61" s="125"/>
      <c r="J61" s="125"/>
      <c r="K61" s="125"/>
      <c r="L61" s="125"/>
      <c r="M61" s="125"/>
    </row>
    <row r="62" ht="21.9" customHeight="1" spans="1:13">
      <c r="A62" s="125">
        <v>56</v>
      </c>
      <c r="B62" s="138" t="s">
        <v>72</v>
      </c>
      <c r="C62" s="132">
        <v>11</v>
      </c>
      <c r="D62" s="132">
        <f>项目库明细表!I595</f>
        <v>5731</v>
      </c>
      <c r="E62" s="132">
        <f>项目库明细表!J595</f>
        <v>176</v>
      </c>
      <c r="F62" s="132">
        <f>项目库明细表!O595</f>
        <v>5555</v>
      </c>
      <c r="G62" s="125"/>
      <c r="H62" s="125"/>
      <c r="I62" s="125"/>
      <c r="J62" s="125"/>
      <c r="K62" s="125"/>
      <c r="L62" s="125"/>
      <c r="M62" s="125"/>
    </row>
    <row r="63" s="109" customFormat="1" ht="21.9" customHeight="1" spans="1:13">
      <c r="A63" s="125">
        <v>57</v>
      </c>
      <c r="B63" s="128" t="s">
        <v>73</v>
      </c>
      <c r="C63" s="127">
        <f>C64+C65+C66+C67</f>
        <v>2</v>
      </c>
      <c r="D63" s="127">
        <f t="shared" ref="D63:M63" si="10">D64+D65+D66+D67</f>
        <v>205</v>
      </c>
      <c r="E63" s="127">
        <f>E64+E65+E66+E67</f>
        <v>0</v>
      </c>
      <c r="F63" s="127">
        <f>F64+F65+F66+F67</f>
        <v>0</v>
      </c>
      <c r="G63" s="127">
        <f>G64+G65+G66+G67</f>
        <v>0</v>
      </c>
      <c r="H63" s="127">
        <f>H64+H65+H66+H67</f>
        <v>0</v>
      </c>
      <c r="I63" s="127">
        <f>I64+I65+I66+I67</f>
        <v>0</v>
      </c>
      <c r="J63" s="127">
        <f>J64+J65+J66+J67</f>
        <v>190</v>
      </c>
      <c r="K63" s="127">
        <f>K64+K65+K66+K67</f>
        <v>0</v>
      </c>
      <c r="L63" s="127">
        <f>L64+L65+L66+L67</f>
        <v>0</v>
      </c>
      <c r="M63" s="127">
        <f>M64+M65+M66+M67</f>
        <v>15</v>
      </c>
    </row>
    <row r="64" ht="27.75" customHeight="1" spans="1:13">
      <c r="A64" s="125">
        <v>58</v>
      </c>
      <c r="B64" s="139" t="s">
        <v>74</v>
      </c>
      <c r="C64" s="125"/>
      <c r="D64" s="125"/>
      <c r="E64" s="125"/>
      <c r="F64" s="125"/>
      <c r="G64" s="125"/>
      <c r="H64" s="125"/>
      <c r="I64" s="125"/>
      <c r="J64" s="125"/>
      <c r="K64" s="125"/>
      <c r="L64" s="125"/>
      <c r="M64" s="125"/>
    </row>
    <row r="65" ht="21.9" customHeight="1" spans="1:13">
      <c r="A65" s="125">
        <v>59</v>
      </c>
      <c r="B65" s="138" t="s">
        <v>75</v>
      </c>
      <c r="C65" s="125"/>
      <c r="D65" s="125"/>
      <c r="E65" s="125"/>
      <c r="F65" s="125"/>
      <c r="G65" s="125"/>
      <c r="H65" s="125"/>
      <c r="I65" s="125"/>
      <c r="J65" s="125"/>
      <c r="K65" s="125"/>
      <c r="L65" s="125"/>
      <c r="M65" s="125"/>
    </row>
    <row r="66" ht="21.9" customHeight="1" spans="1:13">
      <c r="A66" s="125">
        <v>60</v>
      </c>
      <c r="B66" s="138" t="s">
        <v>76</v>
      </c>
      <c r="C66" s="125"/>
      <c r="D66" s="125"/>
      <c r="E66" s="125"/>
      <c r="F66" s="125"/>
      <c r="G66" s="125"/>
      <c r="H66" s="125"/>
      <c r="I66" s="125"/>
      <c r="J66" s="125"/>
      <c r="K66" s="125"/>
      <c r="L66" s="125"/>
      <c r="M66" s="125"/>
    </row>
    <row r="67" ht="21.9" customHeight="1" spans="1:13">
      <c r="A67" s="125">
        <v>61</v>
      </c>
      <c r="B67" s="129" t="s">
        <v>77</v>
      </c>
      <c r="C67" s="125">
        <v>2</v>
      </c>
      <c r="D67" s="125">
        <v>205</v>
      </c>
      <c r="E67" s="125"/>
      <c r="F67" s="125"/>
      <c r="G67" s="125"/>
      <c r="H67" s="125"/>
      <c r="I67" s="125"/>
      <c r="J67" s="125">
        <v>190</v>
      </c>
      <c r="K67" s="125"/>
      <c r="L67" s="125"/>
      <c r="M67" s="125">
        <v>15</v>
      </c>
    </row>
    <row r="68" s="109" customFormat="1" ht="21.9" customHeight="1" spans="1:13">
      <c r="A68" s="125">
        <v>62</v>
      </c>
      <c r="B68" s="143" t="s">
        <v>78</v>
      </c>
      <c r="C68" s="127">
        <v>0</v>
      </c>
      <c r="D68" s="127"/>
      <c r="E68" s="127"/>
      <c r="F68" s="127"/>
      <c r="G68" s="127"/>
      <c r="H68" s="127"/>
      <c r="I68" s="127"/>
      <c r="J68" s="127"/>
      <c r="K68" s="127"/>
      <c r="L68" s="127"/>
      <c r="M68" s="127"/>
    </row>
  </sheetData>
  <mergeCells count="6">
    <mergeCell ref="A1:B1"/>
    <mergeCell ref="A2:M2"/>
    <mergeCell ref="D4:M4"/>
    <mergeCell ref="A4:A5"/>
    <mergeCell ref="B4:B5"/>
    <mergeCell ref="C4:C5"/>
  </mergeCells>
  <printOptions horizontalCentered="1"/>
  <pageMargins left="0.55" right="0.55" top="0.590277777777778" bottom="0.590277777777778" header="0.313888888888889" footer="0.313888888888889"/>
  <pageSetup paperSize="9" orientation="landscape" useFirstPageNumber="1"/>
  <headerFooter alignWithMargins="0">
    <oddFooter>&amp;C- &amp;P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XEZ614"/>
  <sheetViews>
    <sheetView tabSelected="1" zoomScale="73" zoomScaleNormal="73" workbookViewId="0">
      <pane ySplit="7" topLeftCell="A66" activePane="bottomLeft" state="frozen"/>
      <selection/>
      <selection pane="bottomLeft" activeCell="I1" sqref="I$1:I$1048576"/>
    </sheetView>
  </sheetViews>
  <sheetFormatPr defaultColWidth="6.90833333333333" defaultRowHeight="15"/>
  <cols>
    <col min="1" max="1" width="17.9666666666667" style="16" customWidth="1"/>
    <col min="2" max="2" width="15.9083333333333" style="6" customWidth="1"/>
    <col min="3" max="3" width="21.9083333333333" style="6" customWidth="1"/>
    <col min="4" max="4" width="7.90833333333333" style="6" customWidth="1"/>
    <col min="5" max="5" width="11.1833333333333" style="6" customWidth="1"/>
    <col min="6" max="6" width="7.45" style="6" customWidth="1"/>
    <col min="7" max="7" width="8.54166666666667" style="6" customWidth="1"/>
    <col min="8" max="8" width="8.725" style="6" customWidth="1"/>
    <col min="9" max="9" width="11.725" style="6" customWidth="1"/>
    <col min="10" max="10" width="9.05833333333333" style="6" customWidth="1"/>
    <col min="11" max="11" width="9.18333333333333" style="6" customWidth="1"/>
    <col min="12" max="12" width="7.09166666666667" style="6" customWidth="1"/>
    <col min="13" max="13" width="6.18333333333333" style="6" customWidth="1"/>
    <col min="14" max="14" width="8.63333333333333" style="6" customWidth="1"/>
    <col min="15" max="15" width="12.0916666666667" style="6" customWidth="1"/>
    <col min="16" max="16" width="7.90833333333333" style="6" customWidth="1"/>
    <col min="17" max="17" width="8.63333333333333" style="6" customWidth="1"/>
    <col min="18" max="18" width="7.54166666666667" style="6" customWidth="1"/>
    <col min="19" max="20" width="8.63333333333333" style="6" customWidth="1"/>
    <col min="21" max="21" width="7.63333333333333" style="6" customWidth="1"/>
    <col min="22" max="22" width="10.3083333333333" style="6" customWidth="1"/>
    <col min="23" max="23" width="8.36666666666667" style="6" customWidth="1"/>
    <col min="24" max="28" width="6.45" style="6" customWidth="1"/>
    <col min="29" max="30" width="7.63333333333333" style="6" customWidth="1"/>
    <col min="31" max="31" width="7.09166666666667" style="6" customWidth="1"/>
    <col min="32" max="32" width="18.45" style="6" customWidth="1"/>
    <col min="33" max="33" width="12.6333333333333" style="6" customWidth="1"/>
    <col min="34" max="34" width="6.725" style="6" customWidth="1"/>
    <col min="35" max="38" width="8" style="6" hidden="1" customWidth="1"/>
    <col min="39" max="39" width="23.3666666666667" style="6" hidden="1" customWidth="1"/>
    <col min="40" max="40" width="8" style="6" hidden="1" customWidth="1"/>
    <col min="41" max="41" width="10.3666666666667" style="6" customWidth="1"/>
    <col min="42" max="241" width="8" style="6" customWidth="1"/>
    <col min="242" max="16383" width="6.90833333333333" style="6"/>
  </cols>
  <sheetData>
    <row r="1" ht="26.5" customHeight="1" spans="1:1">
      <c r="A1" s="17" t="s">
        <v>79</v>
      </c>
    </row>
    <row r="2" ht="41.15" customHeight="1" spans="1:33">
      <c r="A2" s="18" t="s">
        <v>80</v>
      </c>
      <c r="B2" s="18"/>
      <c r="C2" s="18"/>
      <c r="D2" s="18"/>
      <c r="E2" s="18"/>
      <c r="F2" s="18"/>
      <c r="G2" s="18"/>
      <c r="H2" s="18"/>
      <c r="I2" s="18"/>
      <c r="J2" s="18"/>
      <c r="K2" s="18"/>
      <c r="L2" s="18"/>
      <c r="M2" s="18"/>
      <c r="N2" s="18"/>
      <c r="O2" s="18"/>
      <c r="P2" s="18"/>
      <c r="Q2" s="18"/>
      <c r="R2" s="18"/>
      <c r="S2" s="18"/>
      <c r="T2" s="18"/>
      <c r="U2" s="18"/>
      <c r="V2" s="18"/>
      <c r="W2" s="18"/>
      <c r="X2" s="18"/>
      <c r="Y2" s="18"/>
      <c r="Z2" s="18"/>
      <c r="AA2" s="18"/>
      <c r="AB2" s="18"/>
      <c r="AC2" s="18"/>
      <c r="AD2" s="18"/>
      <c r="AE2" s="18"/>
      <c r="AF2" s="18"/>
      <c r="AG2" s="18"/>
    </row>
    <row r="3" s="1" customFormat="1" ht="25.75" customHeight="1" spans="1:41">
      <c r="A3" s="19" t="s">
        <v>4</v>
      </c>
      <c r="B3" s="20" t="s">
        <v>81</v>
      </c>
      <c r="C3" s="20" t="s">
        <v>82</v>
      </c>
      <c r="D3" s="20" t="s">
        <v>83</v>
      </c>
      <c r="E3" s="20"/>
      <c r="F3" s="20" t="s">
        <v>84</v>
      </c>
      <c r="G3" s="20" t="s">
        <v>85</v>
      </c>
      <c r="H3" s="20" t="s">
        <v>86</v>
      </c>
      <c r="I3" s="20" t="s">
        <v>87</v>
      </c>
      <c r="J3" s="20"/>
      <c r="K3" s="20"/>
      <c r="L3" s="20"/>
      <c r="M3" s="20"/>
      <c r="N3" s="20"/>
      <c r="O3" s="20"/>
      <c r="P3" s="20"/>
      <c r="Q3" s="20"/>
      <c r="R3" s="20"/>
      <c r="S3" s="20"/>
      <c r="T3" s="20"/>
      <c r="U3" s="20"/>
      <c r="V3" s="20"/>
      <c r="W3" s="20" t="s">
        <v>88</v>
      </c>
      <c r="X3" s="20" t="s">
        <v>89</v>
      </c>
      <c r="Y3" s="20" t="s">
        <v>90</v>
      </c>
      <c r="Z3" s="20" t="s">
        <v>91</v>
      </c>
      <c r="AA3" s="20" t="s">
        <v>92</v>
      </c>
      <c r="AB3" s="20" t="s">
        <v>93</v>
      </c>
      <c r="AC3" s="20" t="s">
        <v>94</v>
      </c>
      <c r="AD3" s="20"/>
      <c r="AE3" s="20" t="s">
        <v>95</v>
      </c>
      <c r="AF3" s="20" t="s">
        <v>96</v>
      </c>
      <c r="AG3" s="20" t="s">
        <v>97</v>
      </c>
      <c r="AH3" s="20" t="s">
        <v>98</v>
      </c>
      <c r="AI3" s="20"/>
      <c r="AJ3" s="20"/>
      <c r="AK3" s="20" t="s">
        <v>99</v>
      </c>
      <c r="AL3" s="20"/>
      <c r="AM3" s="20"/>
      <c r="AN3" s="20"/>
      <c r="AO3" s="20" t="s">
        <v>100</v>
      </c>
    </row>
    <row r="4" s="1" customFormat="1" ht="28.5" spans="1:41">
      <c r="A4" s="19"/>
      <c r="B4" s="20"/>
      <c r="C4" s="20"/>
      <c r="D4" s="20" t="s">
        <v>101</v>
      </c>
      <c r="E4" s="20" t="s">
        <v>102</v>
      </c>
      <c r="F4" s="20"/>
      <c r="G4" s="20"/>
      <c r="H4" s="20"/>
      <c r="I4" s="20" t="s">
        <v>7</v>
      </c>
      <c r="J4" s="20" t="s">
        <v>103</v>
      </c>
      <c r="K4" s="20"/>
      <c r="L4" s="20"/>
      <c r="M4" s="20"/>
      <c r="N4" s="20"/>
      <c r="O4" s="20" t="s">
        <v>104</v>
      </c>
      <c r="P4" s="20"/>
      <c r="Q4" s="20"/>
      <c r="R4" s="20"/>
      <c r="S4" s="20"/>
      <c r="T4" s="20"/>
      <c r="U4" s="20"/>
      <c r="V4" s="20"/>
      <c r="W4" s="20"/>
      <c r="X4" s="20"/>
      <c r="Y4" s="20"/>
      <c r="Z4" s="20"/>
      <c r="AA4" s="20"/>
      <c r="AB4" s="20"/>
      <c r="AC4" s="20"/>
      <c r="AD4" s="20"/>
      <c r="AE4" s="20"/>
      <c r="AF4" s="20"/>
      <c r="AG4" s="20"/>
      <c r="AH4" s="20"/>
      <c r="AI4" s="20"/>
      <c r="AJ4" s="20"/>
      <c r="AK4" s="51" t="s">
        <v>105</v>
      </c>
      <c r="AL4" s="51" t="s">
        <v>106</v>
      </c>
      <c r="AM4" s="51" t="s">
        <v>107</v>
      </c>
      <c r="AN4" s="51" t="s">
        <v>108</v>
      </c>
      <c r="AO4" s="20"/>
    </row>
    <row r="5" s="1" customFormat="1" ht="42.75" spans="1:41">
      <c r="A5" s="19"/>
      <c r="B5" s="20"/>
      <c r="C5" s="20"/>
      <c r="D5" s="20"/>
      <c r="E5" s="20"/>
      <c r="F5" s="20"/>
      <c r="G5" s="20"/>
      <c r="H5" s="20"/>
      <c r="I5" s="20"/>
      <c r="J5" s="20" t="s">
        <v>109</v>
      </c>
      <c r="K5" s="20" t="s">
        <v>110</v>
      </c>
      <c r="L5" s="20" t="s">
        <v>111</v>
      </c>
      <c r="M5" s="20" t="s">
        <v>112</v>
      </c>
      <c r="N5" s="20" t="s">
        <v>113</v>
      </c>
      <c r="O5" s="20" t="s">
        <v>114</v>
      </c>
      <c r="P5" s="20" t="s">
        <v>115</v>
      </c>
      <c r="Q5" s="20" t="s">
        <v>116</v>
      </c>
      <c r="R5" s="20" t="s">
        <v>117</v>
      </c>
      <c r="S5" s="20" t="s">
        <v>118</v>
      </c>
      <c r="T5" s="20" t="s">
        <v>119</v>
      </c>
      <c r="U5" s="20" t="s">
        <v>120</v>
      </c>
      <c r="V5" s="20" t="s">
        <v>121</v>
      </c>
      <c r="W5" s="20"/>
      <c r="X5" s="20"/>
      <c r="Y5" s="20"/>
      <c r="Z5" s="20"/>
      <c r="AA5" s="20"/>
      <c r="AB5" s="20"/>
      <c r="AC5" s="20" t="s">
        <v>122</v>
      </c>
      <c r="AD5" s="20" t="s">
        <v>123</v>
      </c>
      <c r="AE5" s="20"/>
      <c r="AF5" s="20"/>
      <c r="AG5" s="20"/>
      <c r="AH5" s="20"/>
      <c r="AI5" s="20"/>
      <c r="AJ5" s="20"/>
      <c r="AK5" s="51" t="s">
        <v>124</v>
      </c>
      <c r="AL5" s="51" t="s">
        <v>125</v>
      </c>
      <c r="AM5" s="51" t="s">
        <v>126</v>
      </c>
      <c r="AN5" s="51" t="s">
        <v>127</v>
      </c>
      <c r="AO5" s="20"/>
    </row>
    <row r="6" s="2" customFormat="1" ht="35.15" customHeight="1" spans="1:41">
      <c r="A6" s="21" t="s">
        <v>128</v>
      </c>
      <c r="B6" s="22"/>
      <c r="C6" s="22"/>
      <c r="D6" s="22"/>
      <c r="E6" s="22"/>
      <c r="F6" s="22"/>
      <c r="G6" s="22"/>
      <c r="H6" s="22"/>
      <c r="I6" s="22">
        <f>I7+I322+I338+I341+I358+I377+I384+I386+I401+I443+I452+I607+I614</f>
        <v>173603.403</v>
      </c>
      <c r="J6" s="22">
        <f t="shared" ref="J6:V6" si="0">J7+J322+J338+J341+J358+J377+J384+J386+J401+J443+J452+J607+J614</f>
        <v>19170.6</v>
      </c>
      <c r="K6" s="22">
        <f>K7+K322+K338+K341+K358+K377+K384+K386+K401+K443+K452+K607+K614</f>
        <v>13542.6</v>
      </c>
      <c r="L6" s="22">
        <f>L7+L322+L338+L341+L358+L377+L384+L386+L401+L443+L452+L607+L614</f>
        <v>2740</v>
      </c>
      <c r="M6" s="22">
        <f>M7+M322+M338+M341+M358+M377+M384+M386+M401+M443+M452+M607+M614</f>
        <v>291</v>
      </c>
      <c r="N6" s="22">
        <f>N7+N322+N338+N341+N358+N377+N384+N386+N401+N443+N452+N607+N614</f>
        <v>2825</v>
      </c>
      <c r="O6" s="22">
        <f>O7+O322+O338+O341+O358+O377+O384+O386+O401+O443+O452+O607+O614</f>
        <v>90574.603</v>
      </c>
      <c r="P6" s="22">
        <f>P7+P322+P338+P341+P358+P377+P384+P386+P401+P443+P452+P607+P614</f>
        <v>0</v>
      </c>
      <c r="Q6" s="22">
        <f>Q7+Q322+Q338+Q341+Q358+Q377+Q384+Q386+Q401+Q443+Q452+Q607+Q614</f>
        <v>0</v>
      </c>
      <c r="R6" s="22">
        <f>R7+R322+R338+R341+R358+R377+R384+R386+R401+R443+R452+R607+R614</f>
        <v>0</v>
      </c>
      <c r="S6" s="22">
        <f>S7+S322+S338+S341+S358+S377+S384+S386+S401+S443+S452+S607+S614</f>
        <v>7370</v>
      </c>
      <c r="T6" s="22">
        <f>T7+T322+T338+T341+T358+T377+T384+T386+T401+T443+T452+T607+T614</f>
        <v>1075</v>
      </c>
      <c r="U6" s="22">
        <f>U7+U322+U338+U341+U358+U377+U384+U386+U401+U443+U452+U607+U614</f>
        <v>800</v>
      </c>
      <c r="V6" s="22">
        <f>V7+V322+V338+V341+V358+V377+V384+V386+V401+V443+V452+V607+V614</f>
        <v>54613.2</v>
      </c>
      <c r="W6" s="22"/>
      <c r="X6" s="22"/>
      <c r="Y6" s="22"/>
      <c r="Z6" s="22"/>
      <c r="AA6" s="22"/>
      <c r="AB6" s="22"/>
      <c r="AC6" s="22"/>
      <c r="AD6" s="22"/>
      <c r="AE6" s="22"/>
      <c r="AF6" s="22"/>
      <c r="AG6" s="22"/>
      <c r="AH6" s="22"/>
      <c r="AI6" s="22"/>
      <c r="AJ6" s="22"/>
      <c r="AK6" s="52"/>
      <c r="AL6" s="52" t="s">
        <v>129</v>
      </c>
      <c r="AM6" s="52"/>
      <c r="AN6" s="52"/>
      <c r="AO6" s="22"/>
    </row>
    <row r="7" s="2" customFormat="1" ht="29" customHeight="1" spans="1:41">
      <c r="A7" s="23" t="s">
        <v>18</v>
      </c>
      <c r="B7" s="23"/>
      <c r="C7" s="23"/>
      <c r="D7" s="23"/>
      <c r="E7" s="23"/>
      <c r="F7" s="23"/>
      <c r="G7" s="23"/>
      <c r="H7" s="23"/>
      <c r="I7" s="23">
        <f>I8+I296+I316+I317+I320</f>
        <v>120725.38</v>
      </c>
      <c r="J7" s="23">
        <f t="shared" ref="J7:V7" si="1">J8+J296+J316+J317+J320</f>
        <v>16954</v>
      </c>
      <c r="K7" s="23">
        <f>K8+K296+K316+K317+K320</f>
        <v>11376</v>
      </c>
      <c r="L7" s="23">
        <f>L8+L296+L316+L317+L320</f>
        <v>2740</v>
      </c>
      <c r="M7" s="23">
        <f>M8+M296+M316+M317+M320</f>
        <v>0</v>
      </c>
      <c r="N7" s="23">
        <f>N8+N296+N316+N317+N320</f>
        <v>2775</v>
      </c>
      <c r="O7" s="23">
        <f>O8+O296+O316+O317+O320</f>
        <v>42190.18</v>
      </c>
      <c r="P7" s="23">
        <f>P8+P296+P316+P317+P320</f>
        <v>0</v>
      </c>
      <c r="Q7" s="23">
        <f>Q8+Q296+Q316+Q317+Q320</f>
        <v>0</v>
      </c>
      <c r="R7" s="23">
        <f>R8+R296+R316+R317+R320</f>
        <v>0</v>
      </c>
      <c r="S7" s="23">
        <f>S8+S296+S316+S317+S320</f>
        <v>6530</v>
      </c>
      <c r="T7" s="23">
        <f>T8+T296+T316+T317+T320</f>
        <v>1000</v>
      </c>
      <c r="U7" s="23">
        <f>U8+U296+U316+U317+U320</f>
        <v>0</v>
      </c>
      <c r="V7" s="23">
        <f>V8+V296+V316+V317+V320</f>
        <v>54051.2</v>
      </c>
      <c r="W7" s="23"/>
      <c r="X7" s="23"/>
      <c r="Y7" s="23"/>
      <c r="Z7" s="23"/>
      <c r="AA7" s="23"/>
      <c r="AB7" s="23"/>
      <c r="AC7" s="23"/>
      <c r="AD7" s="23"/>
      <c r="AE7" s="23"/>
      <c r="AF7" s="23"/>
      <c r="AG7" s="23"/>
      <c r="AH7" s="23"/>
      <c r="AI7" s="23"/>
      <c r="AJ7" s="23"/>
      <c r="AK7" s="23"/>
      <c r="AL7" s="23" t="s">
        <v>130</v>
      </c>
      <c r="AM7" s="23"/>
      <c r="AN7" s="23"/>
      <c r="AO7" s="23"/>
    </row>
    <row r="8" s="3" customFormat="1" ht="45" customHeight="1" spans="1:41">
      <c r="A8" s="24" t="s">
        <v>19</v>
      </c>
      <c r="B8" s="23"/>
      <c r="C8" s="23"/>
      <c r="D8" s="23"/>
      <c r="E8" s="23"/>
      <c r="F8" s="23"/>
      <c r="G8" s="23"/>
      <c r="H8" s="23"/>
      <c r="I8" s="23">
        <f>SUM(I9:I295)</f>
        <v>47322.5</v>
      </c>
      <c r="J8" s="23">
        <f t="shared" ref="J8:V8" si="2">SUM(J9:J295)</f>
        <v>16954</v>
      </c>
      <c r="K8" s="23">
        <f>SUM(K9:K295)</f>
        <v>11376</v>
      </c>
      <c r="L8" s="23">
        <f>SUM(L9:L295)</f>
        <v>2740</v>
      </c>
      <c r="M8" s="23">
        <f>SUM(M9:M295)</f>
        <v>0</v>
      </c>
      <c r="N8" s="23">
        <f>SUM(N9:N295)</f>
        <v>2775</v>
      </c>
      <c r="O8" s="23">
        <f>SUM(O9:O295)</f>
        <v>9172.5</v>
      </c>
      <c r="P8" s="23">
        <f>SUM(P9:P295)</f>
        <v>0</v>
      </c>
      <c r="Q8" s="23">
        <f>SUM(Q9:Q295)</f>
        <v>0</v>
      </c>
      <c r="R8" s="23">
        <f>SUM(R9:R295)</f>
        <v>0</v>
      </c>
      <c r="S8" s="23">
        <f>SUM(S9:S295)</f>
        <v>5930</v>
      </c>
      <c r="T8" s="23">
        <f>SUM(T9:T295)</f>
        <v>0</v>
      </c>
      <c r="U8" s="23">
        <f>SUM(U9:U295)</f>
        <v>0</v>
      </c>
      <c r="V8" s="23">
        <f>SUM(V9:V295)</f>
        <v>15266</v>
      </c>
      <c r="W8" s="23"/>
      <c r="X8" s="23"/>
      <c r="Y8" s="23"/>
      <c r="Z8" s="23"/>
      <c r="AA8" s="23"/>
      <c r="AB8" s="23"/>
      <c r="AC8" s="23"/>
      <c r="AD8" s="23"/>
      <c r="AE8" s="23"/>
      <c r="AF8" s="23"/>
      <c r="AG8" s="23"/>
      <c r="AH8" s="23"/>
      <c r="AI8" s="23"/>
      <c r="AJ8" s="23"/>
      <c r="AK8" s="23"/>
      <c r="AL8" s="23"/>
      <c r="AM8" s="23"/>
      <c r="AN8" s="23"/>
      <c r="AO8" s="23"/>
    </row>
    <row r="9" s="4" customFormat="1" ht="90" customHeight="1" spans="1:41">
      <c r="A9" s="25" t="s">
        <v>131</v>
      </c>
      <c r="B9" s="26" t="s">
        <v>132</v>
      </c>
      <c r="C9" s="27" t="s">
        <v>133</v>
      </c>
      <c r="D9" s="26" t="s">
        <v>134</v>
      </c>
      <c r="E9" s="26" t="s">
        <v>135</v>
      </c>
      <c r="F9" s="28" t="s">
        <v>129</v>
      </c>
      <c r="G9" s="26" t="s">
        <v>136</v>
      </c>
      <c r="H9" s="26" t="s">
        <v>137</v>
      </c>
      <c r="I9" s="37">
        <v>133</v>
      </c>
      <c r="J9" s="26"/>
      <c r="K9" s="26"/>
      <c r="L9" s="26"/>
      <c r="M9" s="26"/>
      <c r="N9" s="26"/>
      <c r="O9" s="26"/>
      <c r="P9" s="26"/>
      <c r="Q9" s="26"/>
      <c r="R9" s="26"/>
      <c r="S9" s="46">
        <v>90</v>
      </c>
      <c r="T9" s="26"/>
      <c r="U9" s="26"/>
      <c r="V9" s="26">
        <v>43</v>
      </c>
      <c r="W9" s="26" t="s">
        <v>107</v>
      </c>
      <c r="X9" s="26" t="s">
        <v>108</v>
      </c>
      <c r="Y9" s="26" t="s">
        <v>127</v>
      </c>
      <c r="Z9" s="26" t="s">
        <v>127</v>
      </c>
      <c r="AA9" s="26" t="s">
        <v>108</v>
      </c>
      <c r="AB9" s="26" t="s">
        <v>127</v>
      </c>
      <c r="AC9" s="26">
        <v>128</v>
      </c>
      <c r="AD9" s="37">
        <v>450</v>
      </c>
      <c r="AE9" s="37">
        <v>450</v>
      </c>
      <c r="AF9" s="49" t="s">
        <v>138</v>
      </c>
      <c r="AG9" s="26" t="s">
        <v>139</v>
      </c>
      <c r="AH9" s="26"/>
      <c r="AI9" s="26"/>
      <c r="AJ9" s="26"/>
      <c r="AK9" s="26"/>
      <c r="AL9" s="26"/>
      <c r="AM9" s="26"/>
      <c r="AN9" s="26"/>
      <c r="AO9" s="26" t="s">
        <v>127</v>
      </c>
    </row>
    <row r="10" s="4" customFormat="1" ht="90" customHeight="1" spans="1:41">
      <c r="A10" s="25" t="s">
        <v>140</v>
      </c>
      <c r="B10" s="26" t="s">
        <v>141</v>
      </c>
      <c r="C10" s="27" t="s">
        <v>142</v>
      </c>
      <c r="D10" s="26" t="s">
        <v>134</v>
      </c>
      <c r="E10" s="26" t="s">
        <v>143</v>
      </c>
      <c r="F10" s="28" t="s">
        <v>129</v>
      </c>
      <c r="G10" s="26" t="s">
        <v>136</v>
      </c>
      <c r="H10" s="26" t="s">
        <v>137</v>
      </c>
      <c r="I10" s="37">
        <v>560</v>
      </c>
      <c r="J10" s="26"/>
      <c r="K10" s="26"/>
      <c r="L10" s="26"/>
      <c r="M10" s="26"/>
      <c r="N10" s="26"/>
      <c r="O10" s="26"/>
      <c r="P10" s="26"/>
      <c r="Q10" s="26"/>
      <c r="R10" s="26"/>
      <c r="S10" s="46">
        <v>360</v>
      </c>
      <c r="T10" s="26"/>
      <c r="U10" s="26"/>
      <c r="V10" s="26">
        <v>200</v>
      </c>
      <c r="W10" s="26" t="s">
        <v>107</v>
      </c>
      <c r="X10" s="26" t="s">
        <v>108</v>
      </c>
      <c r="Y10" s="26" t="s">
        <v>127</v>
      </c>
      <c r="Z10" s="26" t="s">
        <v>127</v>
      </c>
      <c r="AA10" s="26" t="s">
        <v>108</v>
      </c>
      <c r="AB10" s="26" t="s">
        <v>127</v>
      </c>
      <c r="AC10" s="26">
        <v>121</v>
      </c>
      <c r="AD10" s="37">
        <v>424</v>
      </c>
      <c r="AE10" s="37">
        <v>424</v>
      </c>
      <c r="AF10" s="49" t="s">
        <v>138</v>
      </c>
      <c r="AG10" s="26" t="s">
        <v>144</v>
      </c>
      <c r="AH10" s="26"/>
      <c r="AI10" s="26"/>
      <c r="AJ10" s="26"/>
      <c r="AK10" s="26"/>
      <c r="AL10" s="26"/>
      <c r="AM10" s="26"/>
      <c r="AN10" s="26"/>
      <c r="AO10" s="26" t="s">
        <v>127</v>
      </c>
    </row>
    <row r="11" s="4" customFormat="1" ht="90" customHeight="1" spans="1:41">
      <c r="A11" s="25" t="s">
        <v>145</v>
      </c>
      <c r="B11" s="26" t="s">
        <v>146</v>
      </c>
      <c r="C11" s="27" t="s">
        <v>147</v>
      </c>
      <c r="D11" s="26" t="s">
        <v>134</v>
      </c>
      <c r="E11" s="26" t="s">
        <v>143</v>
      </c>
      <c r="F11" s="28" t="s">
        <v>129</v>
      </c>
      <c r="G11" s="26" t="s">
        <v>136</v>
      </c>
      <c r="H11" s="26" t="s">
        <v>137</v>
      </c>
      <c r="I11" s="37">
        <v>100</v>
      </c>
      <c r="J11" s="26"/>
      <c r="K11" s="26"/>
      <c r="L11" s="26"/>
      <c r="M11" s="26"/>
      <c r="N11" s="26"/>
      <c r="O11" s="26"/>
      <c r="P11" s="26"/>
      <c r="Q11" s="26"/>
      <c r="R11" s="26"/>
      <c r="S11" s="46">
        <v>80</v>
      </c>
      <c r="T11" s="26"/>
      <c r="U11" s="26"/>
      <c r="V11" s="26">
        <v>20</v>
      </c>
      <c r="W11" s="26" t="s">
        <v>107</v>
      </c>
      <c r="X11" s="26" t="s">
        <v>108</v>
      </c>
      <c r="Y11" s="26" t="s">
        <v>127</v>
      </c>
      <c r="Z11" s="26" t="s">
        <v>127</v>
      </c>
      <c r="AA11" s="26" t="s">
        <v>108</v>
      </c>
      <c r="AB11" s="26" t="s">
        <v>127</v>
      </c>
      <c r="AC11" s="26">
        <v>121</v>
      </c>
      <c r="AD11" s="37">
        <v>424</v>
      </c>
      <c r="AE11" s="37">
        <v>424</v>
      </c>
      <c r="AF11" s="49" t="s">
        <v>138</v>
      </c>
      <c r="AG11" s="26" t="s">
        <v>148</v>
      </c>
      <c r="AH11" s="26"/>
      <c r="AI11" s="26"/>
      <c r="AJ11" s="26"/>
      <c r="AK11" s="26"/>
      <c r="AL11" s="26"/>
      <c r="AM11" s="26"/>
      <c r="AN11" s="26"/>
      <c r="AO11" s="26" t="s">
        <v>127</v>
      </c>
    </row>
    <row r="12" s="4" customFormat="1" ht="92" customHeight="1" spans="1:41">
      <c r="A12" s="25" t="s">
        <v>149</v>
      </c>
      <c r="B12" s="26" t="s">
        <v>150</v>
      </c>
      <c r="C12" s="27" t="s">
        <v>151</v>
      </c>
      <c r="D12" s="26" t="s">
        <v>152</v>
      </c>
      <c r="E12" s="29" t="s">
        <v>153</v>
      </c>
      <c r="F12" s="28" t="s">
        <v>129</v>
      </c>
      <c r="G12" s="26" t="s">
        <v>136</v>
      </c>
      <c r="H12" s="26" t="s">
        <v>154</v>
      </c>
      <c r="I12" s="37">
        <v>800</v>
      </c>
      <c r="J12" s="29"/>
      <c r="K12" s="26"/>
      <c r="L12" s="26"/>
      <c r="M12" s="26"/>
      <c r="N12" s="26"/>
      <c r="O12" s="26"/>
      <c r="P12" s="26"/>
      <c r="Q12" s="26"/>
      <c r="R12" s="26"/>
      <c r="S12" s="46">
        <v>300</v>
      </c>
      <c r="T12" s="26"/>
      <c r="U12" s="26"/>
      <c r="V12" s="26">
        <v>500</v>
      </c>
      <c r="W12" s="26" t="s">
        <v>107</v>
      </c>
      <c r="X12" s="26" t="s">
        <v>108</v>
      </c>
      <c r="Y12" s="26" t="s">
        <v>127</v>
      </c>
      <c r="Z12" s="26" t="s">
        <v>127</v>
      </c>
      <c r="AA12" s="26" t="s">
        <v>108</v>
      </c>
      <c r="AB12" s="26" t="s">
        <v>127</v>
      </c>
      <c r="AC12" s="26">
        <v>15</v>
      </c>
      <c r="AD12" s="37">
        <v>50</v>
      </c>
      <c r="AE12" s="37">
        <v>50</v>
      </c>
      <c r="AF12" s="49" t="s">
        <v>138</v>
      </c>
      <c r="AG12" s="26" t="s">
        <v>155</v>
      </c>
      <c r="AH12" s="26"/>
      <c r="AI12" s="26"/>
      <c r="AJ12" s="26"/>
      <c r="AK12" s="26"/>
      <c r="AL12" s="26"/>
      <c r="AM12" s="26"/>
      <c r="AN12" s="26"/>
      <c r="AO12" s="26" t="s">
        <v>127</v>
      </c>
    </row>
    <row r="13" s="4" customFormat="1" ht="130" customHeight="1" spans="1:41">
      <c r="A13" s="25" t="s">
        <v>156</v>
      </c>
      <c r="B13" s="30" t="s">
        <v>157</v>
      </c>
      <c r="C13" s="31" t="s">
        <v>158</v>
      </c>
      <c r="D13" s="29" t="s">
        <v>159</v>
      </c>
      <c r="E13" s="29" t="s">
        <v>160</v>
      </c>
      <c r="F13" s="28" t="s">
        <v>129</v>
      </c>
      <c r="G13" s="26" t="s">
        <v>136</v>
      </c>
      <c r="H13" s="26" t="s">
        <v>161</v>
      </c>
      <c r="I13" s="26">
        <v>3600</v>
      </c>
      <c r="J13" s="29"/>
      <c r="K13" s="26"/>
      <c r="L13" s="26"/>
      <c r="M13" s="26"/>
      <c r="N13" s="26"/>
      <c r="O13" s="26"/>
      <c r="P13" s="26"/>
      <c r="Q13" s="26"/>
      <c r="R13" s="26"/>
      <c r="S13" s="47">
        <v>1000</v>
      </c>
      <c r="T13" s="26"/>
      <c r="U13" s="26"/>
      <c r="V13" s="26">
        <v>2600</v>
      </c>
      <c r="W13" s="26" t="s">
        <v>107</v>
      </c>
      <c r="X13" s="26" t="s">
        <v>108</v>
      </c>
      <c r="Y13" s="26" t="s">
        <v>127</v>
      </c>
      <c r="Z13" s="26" t="s">
        <v>127</v>
      </c>
      <c r="AA13" s="26" t="s">
        <v>108</v>
      </c>
      <c r="AB13" s="26" t="s">
        <v>127</v>
      </c>
      <c r="AC13" s="26">
        <v>37</v>
      </c>
      <c r="AD13" s="47">
        <v>130</v>
      </c>
      <c r="AE13" s="47">
        <v>130</v>
      </c>
      <c r="AF13" s="49" t="s">
        <v>138</v>
      </c>
      <c r="AG13" s="26" t="s">
        <v>139</v>
      </c>
      <c r="AH13" s="26"/>
      <c r="AI13" s="26"/>
      <c r="AJ13" s="26"/>
      <c r="AK13" s="26"/>
      <c r="AL13" s="26"/>
      <c r="AM13" s="26"/>
      <c r="AN13" s="26"/>
      <c r="AO13" s="26" t="s">
        <v>127</v>
      </c>
    </row>
    <row r="14" s="4" customFormat="1" ht="99" customHeight="1" spans="1:41">
      <c r="A14" s="25" t="s">
        <v>162</v>
      </c>
      <c r="B14" s="29" t="s">
        <v>163</v>
      </c>
      <c r="C14" s="32" t="s">
        <v>164</v>
      </c>
      <c r="D14" s="29" t="s">
        <v>165</v>
      </c>
      <c r="E14" s="29" t="s">
        <v>166</v>
      </c>
      <c r="F14" s="28" t="s">
        <v>129</v>
      </c>
      <c r="G14" s="26" t="s">
        <v>136</v>
      </c>
      <c r="H14" s="26" t="s">
        <v>137</v>
      </c>
      <c r="I14" s="42">
        <v>400</v>
      </c>
      <c r="J14" s="29"/>
      <c r="K14" s="26"/>
      <c r="L14" s="26"/>
      <c r="M14" s="26"/>
      <c r="N14" s="26"/>
      <c r="O14" s="26"/>
      <c r="P14" s="26"/>
      <c r="Q14" s="26"/>
      <c r="R14" s="26"/>
      <c r="S14" s="48">
        <v>300</v>
      </c>
      <c r="T14" s="26"/>
      <c r="U14" s="26"/>
      <c r="V14" s="26">
        <v>100</v>
      </c>
      <c r="W14" s="26" t="s">
        <v>107</v>
      </c>
      <c r="X14" s="26" t="s">
        <v>108</v>
      </c>
      <c r="Y14" s="26" t="s">
        <v>127</v>
      </c>
      <c r="Z14" s="26" t="s">
        <v>127</v>
      </c>
      <c r="AA14" s="26" t="s">
        <v>108</v>
      </c>
      <c r="AB14" s="26" t="s">
        <v>127</v>
      </c>
      <c r="AC14" s="26">
        <v>284</v>
      </c>
      <c r="AD14" s="42">
        <v>1000</v>
      </c>
      <c r="AE14" s="42">
        <v>1000</v>
      </c>
      <c r="AF14" s="49" t="s">
        <v>167</v>
      </c>
      <c r="AG14" s="26" t="s">
        <v>168</v>
      </c>
      <c r="AH14" s="26"/>
      <c r="AI14" s="26"/>
      <c r="AJ14" s="26"/>
      <c r="AK14" s="26"/>
      <c r="AL14" s="26"/>
      <c r="AM14" s="26"/>
      <c r="AN14" s="26"/>
      <c r="AO14" s="26" t="s">
        <v>127</v>
      </c>
    </row>
    <row r="15" s="4" customFormat="1" ht="160" customHeight="1" spans="1:41">
      <c r="A15" s="25" t="s">
        <v>169</v>
      </c>
      <c r="B15" s="29" t="s">
        <v>170</v>
      </c>
      <c r="C15" s="32" t="s">
        <v>171</v>
      </c>
      <c r="D15" s="29" t="s">
        <v>134</v>
      </c>
      <c r="E15" s="29" t="s">
        <v>172</v>
      </c>
      <c r="F15" s="28" t="s">
        <v>129</v>
      </c>
      <c r="G15" s="26" t="s">
        <v>136</v>
      </c>
      <c r="H15" s="26" t="s">
        <v>173</v>
      </c>
      <c r="I15" s="29">
        <v>4800</v>
      </c>
      <c r="J15" s="29"/>
      <c r="K15" s="26"/>
      <c r="L15" s="26"/>
      <c r="M15" s="26"/>
      <c r="N15" s="26"/>
      <c r="O15" s="26"/>
      <c r="P15" s="26"/>
      <c r="Q15" s="26"/>
      <c r="R15" s="26"/>
      <c r="S15" s="48">
        <v>1000</v>
      </c>
      <c r="T15" s="26"/>
      <c r="U15" s="26"/>
      <c r="V15" s="26">
        <v>3800</v>
      </c>
      <c r="W15" s="26" t="s">
        <v>107</v>
      </c>
      <c r="X15" s="26" t="s">
        <v>108</v>
      </c>
      <c r="Y15" s="26" t="s">
        <v>127</v>
      </c>
      <c r="Z15" s="26" t="s">
        <v>127</v>
      </c>
      <c r="AA15" s="26" t="s">
        <v>108</v>
      </c>
      <c r="AB15" s="26" t="s">
        <v>127</v>
      </c>
      <c r="AC15" s="26">
        <v>500</v>
      </c>
      <c r="AD15" s="50">
        <v>1790</v>
      </c>
      <c r="AE15" s="50">
        <v>1790</v>
      </c>
      <c r="AF15" s="49" t="s">
        <v>167</v>
      </c>
      <c r="AG15" s="26" t="s">
        <v>174</v>
      </c>
      <c r="AH15" s="26"/>
      <c r="AI15" s="26"/>
      <c r="AJ15" s="26"/>
      <c r="AK15" s="26"/>
      <c r="AL15" s="26"/>
      <c r="AM15" s="26"/>
      <c r="AN15" s="26"/>
      <c r="AO15" s="26" t="s">
        <v>127</v>
      </c>
    </row>
    <row r="16" s="4" customFormat="1" ht="216" customHeight="1" spans="1:41">
      <c r="A16" s="25" t="s">
        <v>175</v>
      </c>
      <c r="B16" s="29" t="s">
        <v>176</v>
      </c>
      <c r="C16" s="32" t="s">
        <v>177</v>
      </c>
      <c r="D16" s="29" t="s">
        <v>178</v>
      </c>
      <c r="E16" s="26" t="s">
        <v>179</v>
      </c>
      <c r="F16" s="28" t="s">
        <v>129</v>
      </c>
      <c r="G16" s="26" t="s">
        <v>136</v>
      </c>
      <c r="H16" s="26" t="s">
        <v>180</v>
      </c>
      <c r="I16" s="29">
        <v>4600</v>
      </c>
      <c r="J16" s="26"/>
      <c r="K16" s="26"/>
      <c r="L16" s="26"/>
      <c r="M16" s="26"/>
      <c r="N16" s="26"/>
      <c r="O16" s="26"/>
      <c r="P16" s="26"/>
      <c r="Q16" s="26"/>
      <c r="R16" s="26"/>
      <c r="S16" s="48">
        <v>1000</v>
      </c>
      <c r="T16" s="26"/>
      <c r="U16" s="26"/>
      <c r="V16" s="26">
        <v>3600</v>
      </c>
      <c r="W16" s="26" t="s">
        <v>107</v>
      </c>
      <c r="X16" s="26" t="s">
        <v>108</v>
      </c>
      <c r="Y16" s="26" t="s">
        <v>127</v>
      </c>
      <c r="Z16" s="26" t="s">
        <v>127</v>
      </c>
      <c r="AA16" s="26" t="s">
        <v>108</v>
      </c>
      <c r="AB16" s="26" t="s">
        <v>127</v>
      </c>
      <c r="AC16" s="26">
        <v>314</v>
      </c>
      <c r="AD16" s="50">
        <v>1100</v>
      </c>
      <c r="AE16" s="50">
        <v>1100</v>
      </c>
      <c r="AF16" s="49" t="s">
        <v>167</v>
      </c>
      <c r="AG16" s="26" t="s">
        <v>174</v>
      </c>
      <c r="AH16" s="26"/>
      <c r="AI16" s="26"/>
      <c r="AJ16" s="26"/>
      <c r="AK16" s="26"/>
      <c r="AL16" s="26"/>
      <c r="AM16" s="26"/>
      <c r="AN16" s="26"/>
      <c r="AO16" s="26" t="s">
        <v>127</v>
      </c>
    </row>
    <row r="17" s="4" customFormat="1" ht="155" customHeight="1" spans="1:41">
      <c r="A17" s="25" t="s">
        <v>181</v>
      </c>
      <c r="B17" s="29" t="s">
        <v>182</v>
      </c>
      <c r="C17" s="32" t="s">
        <v>183</v>
      </c>
      <c r="D17" s="29" t="s">
        <v>184</v>
      </c>
      <c r="E17" s="26" t="s">
        <v>185</v>
      </c>
      <c r="F17" s="28" t="s">
        <v>129</v>
      </c>
      <c r="G17" s="26" t="s">
        <v>136</v>
      </c>
      <c r="H17" s="26" t="s">
        <v>186</v>
      </c>
      <c r="I17" s="29">
        <v>4800</v>
      </c>
      <c r="J17" s="26"/>
      <c r="K17" s="26"/>
      <c r="L17" s="26"/>
      <c r="M17" s="26"/>
      <c r="N17" s="26"/>
      <c r="O17" s="26"/>
      <c r="P17" s="26"/>
      <c r="Q17" s="26"/>
      <c r="R17" s="26"/>
      <c r="S17" s="48">
        <v>1000</v>
      </c>
      <c r="T17" s="26"/>
      <c r="U17" s="26"/>
      <c r="V17" s="26">
        <v>3800</v>
      </c>
      <c r="W17" s="26" t="s">
        <v>107</v>
      </c>
      <c r="X17" s="26" t="s">
        <v>108</v>
      </c>
      <c r="Y17" s="26" t="s">
        <v>127</v>
      </c>
      <c r="Z17" s="26" t="s">
        <v>127</v>
      </c>
      <c r="AA17" s="26" t="s">
        <v>108</v>
      </c>
      <c r="AB17" s="26" t="s">
        <v>127</v>
      </c>
      <c r="AC17" s="26">
        <v>314</v>
      </c>
      <c r="AD17" s="50">
        <v>1100</v>
      </c>
      <c r="AE17" s="50">
        <v>1100</v>
      </c>
      <c r="AF17" s="49" t="s">
        <v>167</v>
      </c>
      <c r="AG17" s="26" t="s">
        <v>187</v>
      </c>
      <c r="AH17" s="26"/>
      <c r="AI17" s="26"/>
      <c r="AJ17" s="26"/>
      <c r="AK17" s="26"/>
      <c r="AL17" s="26"/>
      <c r="AM17" s="26"/>
      <c r="AN17" s="26"/>
      <c r="AO17" s="26" t="s">
        <v>127</v>
      </c>
    </row>
    <row r="18" s="4" customFormat="1" ht="99.95" customHeight="1" spans="1:41">
      <c r="A18" s="25" t="s">
        <v>188</v>
      </c>
      <c r="B18" s="33" t="s">
        <v>189</v>
      </c>
      <c r="C18" s="34" t="s">
        <v>190</v>
      </c>
      <c r="D18" s="26" t="s">
        <v>191</v>
      </c>
      <c r="E18" s="33" t="s">
        <v>192</v>
      </c>
      <c r="F18" s="28" t="s">
        <v>129</v>
      </c>
      <c r="G18" s="26" t="s">
        <v>136</v>
      </c>
      <c r="H18" s="33" t="s">
        <v>193</v>
      </c>
      <c r="I18" s="43">
        <v>60</v>
      </c>
      <c r="J18" s="26"/>
      <c r="K18" s="26"/>
      <c r="L18" s="26"/>
      <c r="M18" s="26"/>
      <c r="N18" s="26"/>
      <c r="O18" s="26"/>
      <c r="P18" s="26"/>
      <c r="Q18" s="26"/>
      <c r="R18" s="26"/>
      <c r="S18" s="43">
        <v>50</v>
      </c>
      <c r="T18" s="26"/>
      <c r="U18" s="26"/>
      <c r="V18" s="26">
        <v>10</v>
      </c>
      <c r="W18" s="26" t="s">
        <v>107</v>
      </c>
      <c r="X18" s="26" t="s">
        <v>108</v>
      </c>
      <c r="Y18" s="26" t="s">
        <v>127</v>
      </c>
      <c r="Z18" s="26" t="s">
        <v>127</v>
      </c>
      <c r="AA18" s="26" t="s">
        <v>108</v>
      </c>
      <c r="AB18" s="26" t="s">
        <v>127</v>
      </c>
      <c r="AC18" s="26">
        <v>342</v>
      </c>
      <c r="AD18" s="50">
        <v>1200</v>
      </c>
      <c r="AE18" s="50">
        <v>1200</v>
      </c>
      <c r="AF18" s="49" t="s">
        <v>167</v>
      </c>
      <c r="AG18" s="26" t="s">
        <v>155</v>
      </c>
      <c r="AH18" s="26"/>
      <c r="AI18" s="26"/>
      <c r="AJ18" s="26"/>
      <c r="AK18" s="26"/>
      <c r="AL18" s="26"/>
      <c r="AM18" s="26"/>
      <c r="AN18" s="26"/>
      <c r="AO18" s="26" t="s">
        <v>127</v>
      </c>
    </row>
    <row r="19" s="4" customFormat="1" ht="95" customHeight="1" spans="1:41">
      <c r="A19" s="25" t="s">
        <v>194</v>
      </c>
      <c r="B19" s="26" t="s">
        <v>195</v>
      </c>
      <c r="C19" s="27" t="s">
        <v>196</v>
      </c>
      <c r="D19" s="26" t="s">
        <v>134</v>
      </c>
      <c r="E19" s="26" t="s">
        <v>135</v>
      </c>
      <c r="F19" s="28" t="s">
        <v>129</v>
      </c>
      <c r="G19" s="26" t="s">
        <v>136</v>
      </c>
      <c r="H19" s="26" t="s">
        <v>137</v>
      </c>
      <c r="I19" s="26">
        <v>70</v>
      </c>
      <c r="J19" s="26"/>
      <c r="K19" s="26"/>
      <c r="L19" s="26"/>
      <c r="M19" s="26"/>
      <c r="N19" s="26"/>
      <c r="O19" s="26"/>
      <c r="P19" s="26"/>
      <c r="Q19" s="26"/>
      <c r="R19" s="26"/>
      <c r="S19" s="26">
        <v>50</v>
      </c>
      <c r="T19" s="26"/>
      <c r="U19" s="26"/>
      <c r="V19" s="26">
        <v>20</v>
      </c>
      <c r="W19" s="26" t="s">
        <v>107</v>
      </c>
      <c r="X19" s="26" t="s">
        <v>108</v>
      </c>
      <c r="Y19" s="26" t="s">
        <v>127</v>
      </c>
      <c r="Z19" s="26" t="s">
        <v>127</v>
      </c>
      <c r="AA19" s="26" t="s">
        <v>108</v>
      </c>
      <c r="AB19" s="26" t="s">
        <v>127</v>
      </c>
      <c r="AC19" s="26">
        <v>126</v>
      </c>
      <c r="AD19" s="26">
        <v>450</v>
      </c>
      <c r="AE19" s="26">
        <v>450</v>
      </c>
      <c r="AF19" s="26" t="s">
        <v>197</v>
      </c>
      <c r="AG19" s="26" t="s">
        <v>198</v>
      </c>
      <c r="AH19" s="26"/>
      <c r="AI19" s="26"/>
      <c r="AJ19" s="26"/>
      <c r="AK19" s="26"/>
      <c r="AL19" s="26"/>
      <c r="AM19" s="26"/>
      <c r="AN19" s="26"/>
      <c r="AO19" s="26" t="s">
        <v>127</v>
      </c>
    </row>
    <row r="20" s="4" customFormat="1" ht="95" customHeight="1" spans="1:41">
      <c r="A20" s="25" t="s">
        <v>199</v>
      </c>
      <c r="B20" s="26" t="s">
        <v>200</v>
      </c>
      <c r="C20" s="27" t="s">
        <v>201</v>
      </c>
      <c r="D20" s="26" t="s">
        <v>191</v>
      </c>
      <c r="E20" s="26" t="s">
        <v>202</v>
      </c>
      <c r="F20" s="28" t="s">
        <v>129</v>
      </c>
      <c r="G20" s="26" t="s">
        <v>136</v>
      </c>
      <c r="H20" s="33" t="s">
        <v>193</v>
      </c>
      <c r="I20" s="26">
        <v>200</v>
      </c>
      <c r="J20" s="26"/>
      <c r="K20" s="26"/>
      <c r="L20" s="26"/>
      <c r="M20" s="26"/>
      <c r="N20" s="26"/>
      <c r="O20" s="26"/>
      <c r="P20" s="26"/>
      <c r="Q20" s="26"/>
      <c r="R20" s="26"/>
      <c r="S20" s="26">
        <v>60</v>
      </c>
      <c r="T20" s="26"/>
      <c r="U20" s="26"/>
      <c r="V20" s="26">
        <v>140</v>
      </c>
      <c r="W20" s="26" t="s">
        <v>107</v>
      </c>
      <c r="X20" s="26" t="s">
        <v>108</v>
      </c>
      <c r="Y20" s="26" t="s">
        <v>127</v>
      </c>
      <c r="Z20" s="26" t="s">
        <v>127</v>
      </c>
      <c r="AA20" s="26" t="s">
        <v>108</v>
      </c>
      <c r="AB20" s="26" t="s">
        <v>127</v>
      </c>
      <c r="AC20" s="26">
        <v>350</v>
      </c>
      <c r="AD20" s="26">
        <v>1222</v>
      </c>
      <c r="AE20" s="26">
        <v>1222</v>
      </c>
      <c r="AF20" s="26" t="s">
        <v>197</v>
      </c>
      <c r="AG20" s="26" t="s">
        <v>198</v>
      </c>
      <c r="AH20" s="26"/>
      <c r="AI20" s="26"/>
      <c r="AJ20" s="26"/>
      <c r="AK20" s="26"/>
      <c r="AL20" s="26"/>
      <c r="AM20" s="26"/>
      <c r="AN20" s="26"/>
      <c r="AO20" s="26" t="s">
        <v>127</v>
      </c>
    </row>
    <row r="21" s="4" customFormat="1" ht="95" customHeight="1" spans="1:41">
      <c r="A21" s="25" t="s">
        <v>203</v>
      </c>
      <c r="B21" s="26" t="s">
        <v>204</v>
      </c>
      <c r="C21" s="27" t="s">
        <v>205</v>
      </c>
      <c r="D21" s="26" t="s">
        <v>191</v>
      </c>
      <c r="E21" s="26" t="s">
        <v>206</v>
      </c>
      <c r="F21" s="28" t="s">
        <v>129</v>
      </c>
      <c r="G21" s="26" t="s">
        <v>136</v>
      </c>
      <c r="H21" s="33" t="s">
        <v>193</v>
      </c>
      <c r="I21" s="26">
        <v>180</v>
      </c>
      <c r="J21" s="26"/>
      <c r="K21" s="26"/>
      <c r="L21" s="26"/>
      <c r="M21" s="26"/>
      <c r="N21" s="26"/>
      <c r="O21" s="26"/>
      <c r="P21" s="26"/>
      <c r="Q21" s="26"/>
      <c r="R21" s="26"/>
      <c r="S21" s="26">
        <v>60</v>
      </c>
      <c r="T21" s="26"/>
      <c r="U21" s="26"/>
      <c r="V21" s="26">
        <v>120</v>
      </c>
      <c r="W21" s="26" t="s">
        <v>107</v>
      </c>
      <c r="X21" s="26" t="s">
        <v>108</v>
      </c>
      <c r="Y21" s="26" t="s">
        <v>127</v>
      </c>
      <c r="Z21" s="26" t="s">
        <v>127</v>
      </c>
      <c r="AA21" s="26" t="s">
        <v>108</v>
      </c>
      <c r="AB21" s="26" t="s">
        <v>127</v>
      </c>
      <c r="AC21" s="26">
        <v>350</v>
      </c>
      <c r="AD21" s="26">
        <v>1222</v>
      </c>
      <c r="AE21" s="26">
        <v>1222</v>
      </c>
      <c r="AF21" s="26" t="s">
        <v>197</v>
      </c>
      <c r="AG21" s="26" t="s">
        <v>198</v>
      </c>
      <c r="AH21" s="26"/>
      <c r="AI21" s="26"/>
      <c r="AJ21" s="26"/>
      <c r="AK21" s="26"/>
      <c r="AL21" s="26"/>
      <c r="AM21" s="26"/>
      <c r="AN21" s="26"/>
      <c r="AO21" s="26" t="s">
        <v>127</v>
      </c>
    </row>
    <row r="22" s="4" customFormat="1" ht="95" customHeight="1" spans="1:41">
      <c r="A22" s="25" t="s">
        <v>207</v>
      </c>
      <c r="B22" s="26" t="s">
        <v>208</v>
      </c>
      <c r="C22" s="27" t="s">
        <v>209</v>
      </c>
      <c r="D22" s="35" t="s">
        <v>191</v>
      </c>
      <c r="E22" s="26" t="s">
        <v>210</v>
      </c>
      <c r="F22" s="28" t="s">
        <v>129</v>
      </c>
      <c r="G22" s="26" t="s">
        <v>136</v>
      </c>
      <c r="H22" s="33" t="s">
        <v>193</v>
      </c>
      <c r="I22" s="26">
        <v>110</v>
      </c>
      <c r="J22" s="26"/>
      <c r="K22" s="26"/>
      <c r="L22" s="26"/>
      <c r="M22" s="26"/>
      <c r="N22" s="26"/>
      <c r="O22" s="26"/>
      <c r="P22" s="26"/>
      <c r="Q22" s="26"/>
      <c r="R22" s="26"/>
      <c r="S22" s="26">
        <v>40</v>
      </c>
      <c r="T22" s="26"/>
      <c r="U22" s="26"/>
      <c r="V22" s="26">
        <v>70</v>
      </c>
      <c r="W22" s="26" t="s">
        <v>107</v>
      </c>
      <c r="X22" s="26" t="s">
        <v>108</v>
      </c>
      <c r="Y22" s="26" t="s">
        <v>127</v>
      </c>
      <c r="Z22" s="26" t="s">
        <v>127</v>
      </c>
      <c r="AA22" s="26" t="s">
        <v>108</v>
      </c>
      <c r="AB22" s="26" t="s">
        <v>127</v>
      </c>
      <c r="AC22" s="26">
        <v>96</v>
      </c>
      <c r="AD22" s="26">
        <v>342</v>
      </c>
      <c r="AE22" s="26">
        <v>342</v>
      </c>
      <c r="AF22" s="26" t="s">
        <v>197</v>
      </c>
      <c r="AG22" s="26" t="s">
        <v>148</v>
      </c>
      <c r="AH22" s="26"/>
      <c r="AI22" s="26"/>
      <c r="AJ22" s="26"/>
      <c r="AK22" s="26"/>
      <c r="AL22" s="26"/>
      <c r="AM22" s="26"/>
      <c r="AN22" s="26"/>
      <c r="AO22" s="26" t="s">
        <v>127</v>
      </c>
    </row>
    <row r="23" s="4" customFormat="1" ht="95" customHeight="1" spans="1:41">
      <c r="A23" s="25" t="s">
        <v>211</v>
      </c>
      <c r="B23" s="26" t="s">
        <v>212</v>
      </c>
      <c r="C23" s="27" t="s">
        <v>213</v>
      </c>
      <c r="D23" s="35" t="s">
        <v>184</v>
      </c>
      <c r="E23" s="26" t="s">
        <v>214</v>
      </c>
      <c r="F23" s="28" t="s">
        <v>129</v>
      </c>
      <c r="G23" s="26" t="s">
        <v>136</v>
      </c>
      <c r="H23" s="26" t="s">
        <v>186</v>
      </c>
      <c r="I23" s="26">
        <v>75</v>
      </c>
      <c r="J23" s="26"/>
      <c r="K23" s="26"/>
      <c r="L23" s="26"/>
      <c r="M23" s="26"/>
      <c r="N23" s="26"/>
      <c r="O23" s="26"/>
      <c r="P23" s="26"/>
      <c r="Q23" s="26"/>
      <c r="R23" s="26"/>
      <c r="S23" s="26">
        <v>50</v>
      </c>
      <c r="T23" s="26"/>
      <c r="U23" s="26"/>
      <c r="V23" s="26">
        <v>25</v>
      </c>
      <c r="W23" s="26" t="s">
        <v>107</v>
      </c>
      <c r="X23" s="26" t="s">
        <v>108</v>
      </c>
      <c r="Y23" s="26" t="s">
        <v>127</v>
      </c>
      <c r="Z23" s="26" t="s">
        <v>127</v>
      </c>
      <c r="AA23" s="26" t="s">
        <v>108</v>
      </c>
      <c r="AB23" s="26" t="s">
        <v>127</v>
      </c>
      <c r="AC23" s="26">
        <v>67</v>
      </c>
      <c r="AD23" s="26">
        <v>233</v>
      </c>
      <c r="AE23" s="26">
        <v>233</v>
      </c>
      <c r="AF23" s="26" t="s">
        <v>197</v>
      </c>
      <c r="AG23" s="26" t="s">
        <v>198</v>
      </c>
      <c r="AH23" s="26"/>
      <c r="AI23" s="26"/>
      <c r="AJ23" s="26"/>
      <c r="AK23" s="26"/>
      <c r="AL23" s="26"/>
      <c r="AM23" s="26"/>
      <c r="AN23" s="26"/>
      <c r="AO23" s="26" t="s">
        <v>127</v>
      </c>
    </row>
    <row r="24" s="4" customFormat="1" ht="134" customHeight="1" spans="1:41">
      <c r="A24" s="25" t="s">
        <v>215</v>
      </c>
      <c r="B24" s="35" t="s">
        <v>216</v>
      </c>
      <c r="C24" s="36" t="s">
        <v>217</v>
      </c>
      <c r="D24" s="35" t="s">
        <v>218</v>
      </c>
      <c r="E24" s="35" t="s">
        <v>219</v>
      </c>
      <c r="F24" s="28" t="s">
        <v>129</v>
      </c>
      <c r="G24" s="26" t="s">
        <v>136</v>
      </c>
      <c r="H24" s="37" t="s">
        <v>220</v>
      </c>
      <c r="I24" s="35">
        <v>240</v>
      </c>
      <c r="J24" s="26"/>
      <c r="K24" s="26"/>
      <c r="L24" s="26"/>
      <c r="M24" s="26"/>
      <c r="N24" s="26"/>
      <c r="O24" s="26"/>
      <c r="P24" s="26"/>
      <c r="Q24" s="26"/>
      <c r="R24" s="26"/>
      <c r="S24" s="35">
        <v>80</v>
      </c>
      <c r="T24" s="26"/>
      <c r="U24" s="26"/>
      <c r="V24" s="26">
        <v>160</v>
      </c>
      <c r="W24" s="26" t="s">
        <v>107</v>
      </c>
      <c r="X24" s="26" t="s">
        <v>108</v>
      </c>
      <c r="Y24" s="26" t="s">
        <v>127</v>
      </c>
      <c r="Z24" s="26" t="s">
        <v>127</v>
      </c>
      <c r="AA24" s="26" t="s">
        <v>108</v>
      </c>
      <c r="AB24" s="26" t="s">
        <v>127</v>
      </c>
      <c r="AC24" s="26">
        <v>37</v>
      </c>
      <c r="AD24" s="35">
        <v>132</v>
      </c>
      <c r="AE24" s="35">
        <v>132</v>
      </c>
      <c r="AF24" s="26" t="s">
        <v>197</v>
      </c>
      <c r="AG24" s="26" t="s">
        <v>148</v>
      </c>
      <c r="AH24" s="26"/>
      <c r="AI24" s="26"/>
      <c r="AJ24" s="26"/>
      <c r="AK24" s="26"/>
      <c r="AL24" s="26"/>
      <c r="AM24" s="26"/>
      <c r="AN24" s="26"/>
      <c r="AO24" s="26" t="s">
        <v>127</v>
      </c>
    </row>
    <row r="25" s="4" customFormat="1" ht="99" customHeight="1" spans="1:41">
      <c r="A25" s="25" t="s">
        <v>221</v>
      </c>
      <c r="B25" s="33" t="s">
        <v>222</v>
      </c>
      <c r="C25" s="33" t="s">
        <v>223</v>
      </c>
      <c r="D25" s="35" t="s">
        <v>218</v>
      </c>
      <c r="E25" s="33" t="s">
        <v>224</v>
      </c>
      <c r="F25" s="28" t="s">
        <v>129</v>
      </c>
      <c r="G25" s="26" t="s">
        <v>136</v>
      </c>
      <c r="H25" s="37" t="s">
        <v>220</v>
      </c>
      <c r="I25" s="43">
        <v>120</v>
      </c>
      <c r="J25" s="26"/>
      <c r="K25" s="26"/>
      <c r="L25" s="26"/>
      <c r="M25" s="26"/>
      <c r="N25" s="26"/>
      <c r="O25" s="26"/>
      <c r="P25" s="26"/>
      <c r="Q25" s="26"/>
      <c r="R25" s="26"/>
      <c r="S25" s="33">
        <v>110</v>
      </c>
      <c r="T25" s="26"/>
      <c r="U25" s="26"/>
      <c r="V25" s="26">
        <v>10</v>
      </c>
      <c r="W25" s="26" t="s">
        <v>107</v>
      </c>
      <c r="X25" s="26" t="s">
        <v>108</v>
      </c>
      <c r="Y25" s="26" t="s">
        <v>127</v>
      </c>
      <c r="Z25" s="26" t="s">
        <v>127</v>
      </c>
      <c r="AA25" s="26" t="s">
        <v>108</v>
      </c>
      <c r="AB25" s="26" t="s">
        <v>127</v>
      </c>
      <c r="AC25" s="26">
        <v>94</v>
      </c>
      <c r="AD25" s="26">
        <v>331</v>
      </c>
      <c r="AE25" s="26">
        <v>331</v>
      </c>
      <c r="AF25" s="26" t="s">
        <v>197</v>
      </c>
      <c r="AG25" s="26" t="s">
        <v>155</v>
      </c>
      <c r="AH25" s="26"/>
      <c r="AI25" s="26"/>
      <c r="AJ25" s="26"/>
      <c r="AK25" s="26"/>
      <c r="AL25" s="26"/>
      <c r="AM25" s="26"/>
      <c r="AN25" s="26"/>
      <c r="AO25" s="26" t="s">
        <v>127</v>
      </c>
    </row>
    <row r="26" s="5" customFormat="1" ht="88" customHeight="1" spans="1:41">
      <c r="A26" s="25" t="s">
        <v>225</v>
      </c>
      <c r="B26" s="38" t="s">
        <v>226</v>
      </c>
      <c r="C26" s="38" t="s">
        <v>227</v>
      </c>
      <c r="D26" s="26" t="s">
        <v>191</v>
      </c>
      <c r="E26" s="26" t="s">
        <v>228</v>
      </c>
      <c r="F26" s="26">
        <v>2020</v>
      </c>
      <c r="G26" s="26" t="s">
        <v>229</v>
      </c>
      <c r="H26" s="26" t="s">
        <v>230</v>
      </c>
      <c r="I26" s="26">
        <f>J26+O26+P26+Q26+R26+S26+T26+U26+V26</f>
        <v>93</v>
      </c>
      <c r="J26" s="26">
        <f>K26+L26+M26+N26</f>
        <v>93</v>
      </c>
      <c r="K26" s="26">
        <v>93</v>
      </c>
      <c r="L26" s="26"/>
      <c r="M26" s="26"/>
      <c r="N26" s="26"/>
      <c r="O26" s="26"/>
      <c r="P26" s="26"/>
      <c r="Q26" s="26"/>
      <c r="R26" s="26"/>
      <c r="S26" s="26"/>
      <c r="T26" s="26"/>
      <c r="U26" s="26"/>
      <c r="V26" s="26"/>
      <c r="W26" s="26" t="s">
        <v>107</v>
      </c>
      <c r="X26" s="26" t="s">
        <v>108</v>
      </c>
      <c r="Y26" s="26" t="s">
        <v>127</v>
      </c>
      <c r="Z26" s="26" t="s">
        <v>108</v>
      </c>
      <c r="AA26" s="26" t="s">
        <v>108</v>
      </c>
      <c r="AB26" s="26" t="s">
        <v>127</v>
      </c>
      <c r="AC26" s="26">
        <v>79</v>
      </c>
      <c r="AD26" s="26">
        <v>240</v>
      </c>
      <c r="AE26" s="26">
        <v>240</v>
      </c>
      <c r="AF26" s="26" t="s">
        <v>231</v>
      </c>
      <c r="AG26" s="26" t="s">
        <v>232</v>
      </c>
      <c r="AH26" s="26"/>
      <c r="AI26" s="26"/>
      <c r="AJ26" s="26"/>
      <c r="AK26" s="26"/>
      <c r="AL26" s="26"/>
      <c r="AM26" s="26"/>
      <c r="AN26" s="26"/>
      <c r="AO26" s="26" t="s">
        <v>108</v>
      </c>
    </row>
    <row r="27" s="5" customFormat="1" ht="88" customHeight="1" spans="1:41">
      <c r="A27" s="25" t="s">
        <v>225</v>
      </c>
      <c r="B27" s="26" t="s">
        <v>233</v>
      </c>
      <c r="C27" s="38" t="s">
        <v>234</v>
      </c>
      <c r="D27" s="26" t="s">
        <v>191</v>
      </c>
      <c r="E27" s="26" t="s">
        <v>192</v>
      </c>
      <c r="F27" s="26">
        <v>2020</v>
      </c>
      <c r="G27" s="26" t="s">
        <v>229</v>
      </c>
      <c r="H27" s="26" t="s">
        <v>235</v>
      </c>
      <c r="I27" s="26">
        <f t="shared" ref="I27:I58" si="3">J27+O27+P27+Q27+R27+S27+T27+U27+V27</f>
        <v>93</v>
      </c>
      <c r="J27" s="26">
        <f t="shared" ref="J27:J58" si="4">K27+L27+M27+N27</f>
        <v>93</v>
      </c>
      <c r="K27" s="26">
        <v>93</v>
      </c>
      <c r="L27" s="26"/>
      <c r="M27" s="26"/>
      <c r="N27" s="26"/>
      <c r="O27" s="26"/>
      <c r="P27" s="26"/>
      <c r="Q27" s="26"/>
      <c r="R27" s="26"/>
      <c r="S27" s="26"/>
      <c r="T27" s="26"/>
      <c r="U27" s="26"/>
      <c r="V27" s="26"/>
      <c r="W27" s="26" t="s">
        <v>107</v>
      </c>
      <c r="X27" s="26" t="s">
        <v>108</v>
      </c>
      <c r="Y27" s="26" t="s">
        <v>127</v>
      </c>
      <c r="Z27" s="26" t="s">
        <v>108</v>
      </c>
      <c r="AA27" s="26" t="s">
        <v>108</v>
      </c>
      <c r="AB27" s="26" t="s">
        <v>127</v>
      </c>
      <c r="AC27" s="26">
        <v>61</v>
      </c>
      <c r="AD27" s="26">
        <v>256</v>
      </c>
      <c r="AE27" s="26">
        <v>256</v>
      </c>
      <c r="AF27" s="26" t="s">
        <v>231</v>
      </c>
      <c r="AG27" s="26" t="s">
        <v>232</v>
      </c>
      <c r="AH27" s="26"/>
      <c r="AI27" s="26"/>
      <c r="AJ27" s="26"/>
      <c r="AK27" s="26"/>
      <c r="AL27" s="26"/>
      <c r="AM27" s="26"/>
      <c r="AN27" s="26"/>
      <c r="AO27" s="26" t="s">
        <v>108</v>
      </c>
    </row>
    <row r="28" s="6" customFormat="1" ht="92" customHeight="1" spans="1:41">
      <c r="A28" s="39" t="s">
        <v>225</v>
      </c>
      <c r="B28" s="40" t="s">
        <v>236</v>
      </c>
      <c r="C28" s="40" t="s">
        <v>237</v>
      </c>
      <c r="D28" s="40" t="s">
        <v>191</v>
      </c>
      <c r="E28" s="40" t="s">
        <v>238</v>
      </c>
      <c r="F28" s="26">
        <v>2020</v>
      </c>
      <c r="G28" s="40" t="s">
        <v>229</v>
      </c>
      <c r="H28" s="40" t="s">
        <v>239</v>
      </c>
      <c r="I28" s="26">
        <f>J28+O28+P28+Q28+R28+S28+T28+U28+V28</f>
        <v>196</v>
      </c>
      <c r="J28" s="26">
        <f>K28+L28+M28+N28</f>
        <v>196</v>
      </c>
      <c r="K28" s="40">
        <v>63</v>
      </c>
      <c r="L28" s="40">
        <v>133</v>
      </c>
      <c r="M28" s="40"/>
      <c r="N28" s="40"/>
      <c r="O28" s="40"/>
      <c r="P28" s="40"/>
      <c r="Q28" s="40"/>
      <c r="R28" s="40"/>
      <c r="S28" s="40"/>
      <c r="T28" s="40"/>
      <c r="U28" s="40"/>
      <c r="V28" s="40"/>
      <c r="W28" s="40" t="s">
        <v>126</v>
      </c>
      <c r="X28" s="40" t="s">
        <v>108</v>
      </c>
      <c r="Y28" s="40" t="s">
        <v>108</v>
      </c>
      <c r="Z28" s="40" t="s">
        <v>108</v>
      </c>
      <c r="AA28" s="40" t="s">
        <v>108</v>
      </c>
      <c r="AB28" s="40" t="s">
        <v>127</v>
      </c>
      <c r="AC28" s="40">
        <v>130</v>
      </c>
      <c r="AD28" s="40">
        <v>453</v>
      </c>
      <c r="AE28" s="40">
        <v>453</v>
      </c>
      <c r="AF28" s="40" t="s">
        <v>231</v>
      </c>
      <c r="AG28" s="40" t="s">
        <v>240</v>
      </c>
      <c r="AH28" s="40"/>
      <c r="AI28" s="40"/>
      <c r="AJ28" s="40"/>
      <c r="AK28" s="40"/>
      <c r="AL28" s="40"/>
      <c r="AM28" s="40"/>
      <c r="AN28" s="40"/>
      <c r="AO28" s="40" t="s">
        <v>108</v>
      </c>
    </row>
    <row r="29" s="6" customFormat="1" ht="126" customHeight="1" spans="1:41">
      <c r="A29" s="39" t="s">
        <v>225</v>
      </c>
      <c r="B29" s="40" t="s">
        <v>241</v>
      </c>
      <c r="C29" s="40" t="s">
        <v>242</v>
      </c>
      <c r="D29" s="40" t="s">
        <v>191</v>
      </c>
      <c r="E29" s="40" t="s">
        <v>243</v>
      </c>
      <c r="F29" s="40">
        <v>2020</v>
      </c>
      <c r="G29" s="40" t="s">
        <v>229</v>
      </c>
      <c r="H29" s="40" t="s">
        <v>244</v>
      </c>
      <c r="I29" s="26">
        <f>J29+O29+P29+Q29+R29+S29+T29+U29+V29</f>
        <v>196</v>
      </c>
      <c r="J29" s="26">
        <f>K29+L29+M29+N29</f>
        <v>196</v>
      </c>
      <c r="K29" s="40">
        <v>63</v>
      </c>
      <c r="L29" s="40">
        <v>133</v>
      </c>
      <c r="M29" s="40"/>
      <c r="N29" s="40"/>
      <c r="O29" s="40"/>
      <c r="P29" s="40"/>
      <c r="Q29" s="40"/>
      <c r="R29" s="40"/>
      <c r="S29" s="40"/>
      <c r="T29" s="40"/>
      <c r="U29" s="40"/>
      <c r="V29" s="40"/>
      <c r="W29" s="40" t="s">
        <v>107</v>
      </c>
      <c r="X29" s="40" t="s">
        <v>108</v>
      </c>
      <c r="Y29" s="40" t="s">
        <v>108</v>
      </c>
      <c r="Z29" s="40" t="s">
        <v>108</v>
      </c>
      <c r="AA29" s="40" t="s">
        <v>108</v>
      </c>
      <c r="AB29" s="40" t="s">
        <v>127</v>
      </c>
      <c r="AC29" s="40">
        <v>151</v>
      </c>
      <c r="AD29" s="40">
        <v>425</v>
      </c>
      <c r="AE29" s="40">
        <v>425</v>
      </c>
      <c r="AF29" s="40" t="s">
        <v>231</v>
      </c>
      <c r="AG29" s="40" t="s">
        <v>245</v>
      </c>
      <c r="AH29" s="40"/>
      <c r="AI29" s="40"/>
      <c r="AJ29" s="40"/>
      <c r="AK29" s="40"/>
      <c r="AL29" s="40"/>
      <c r="AM29" s="40"/>
      <c r="AN29" s="40"/>
      <c r="AO29" s="40" t="s">
        <v>108</v>
      </c>
    </row>
    <row r="30" s="6" customFormat="1" ht="92" customHeight="1" spans="1:41">
      <c r="A30" s="39" t="s">
        <v>225</v>
      </c>
      <c r="B30" s="40" t="s">
        <v>246</v>
      </c>
      <c r="C30" s="40" t="s">
        <v>247</v>
      </c>
      <c r="D30" s="40" t="s">
        <v>191</v>
      </c>
      <c r="E30" s="40" t="s">
        <v>243</v>
      </c>
      <c r="F30" s="40">
        <v>2019</v>
      </c>
      <c r="G30" s="40" t="s">
        <v>229</v>
      </c>
      <c r="H30" s="40" t="s">
        <v>244</v>
      </c>
      <c r="I30" s="26">
        <f>J30+O30+P30+Q30+R30+S30+T30+U30+V30</f>
        <v>63</v>
      </c>
      <c r="J30" s="26">
        <f>K30+L30+M30+N30</f>
        <v>63</v>
      </c>
      <c r="K30" s="40">
        <v>63</v>
      </c>
      <c r="L30" s="40"/>
      <c r="M30" s="40"/>
      <c r="N30" s="40"/>
      <c r="O30" s="40"/>
      <c r="P30" s="40"/>
      <c r="Q30" s="40"/>
      <c r="R30" s="40"/>
      <c r="S30" s="40"/>
      <c r="T30" s="40"/>
      <c r="U30" s="40"/>
      <c r="V30" s="40"/>
      <c r="W30" s="40" t="s">
        <v>107</v>
      </c>
      <c r="X30" s="40" t="s">
        <v>108</v>
      </c>
      <c r="Y30" s="40" t="s">
        <v>108</v>
      </c>
      <c r="Z30" s="40" t="s">
        <v>108</v>
      </c>
      <c r="AA30" s="40" t="s">
        <v>108</v>
      </c>
      <c r="AB30" s="40" t="s">
        <v>127</v>
      </c>
      <c r="AC30" s="40">
        <v>151</v>
      </c>
      <c r="AD30" s="40">
        <v>425</v>
      </c>
      <c r="AE30" s="40">
        <v>425</v>
      </c>
      <c r="AF30" s="40" t="s">
        <v>231</v>
      </c>
      <c r="AG30" s="40" t="s">
        <v>248</v>
      </c>
      <c r="AH30" s="40"/>
      <c r="AI30" s="40"/>
      <c r="AJ30" s="40"/>
      <c r="AK30" s="40"/>
      <c r="AL30" s="40"/>
      <c r="AM30" s="40"/>
      <c r="AN30" s="40"/>
      <c r="AO30" s="40" t="s">
        <v>108</v>
      </c>
    </row>
    <row r="31" s="5" customFormat="1" ht="88" customHeight="1" spans="1:41">
      <c r="A31" s="25" t="s">
        <v>225</v>
      </c>
      <c r="B31" s="38" t="s">
        <v>249</v>
      </c>
      <c r="C31" s="38" t="s">
        <v>250</v>
      </c>
      <c r="D31" s="26" t="s">
        <v>191</v>
      </c>
      <c r="E31" s="26" t="s">
        <v>243</v>
      </c>
      <c r="F31" s="26">
        <v>2020</v>
      </c>
      <c r="G31" s="26" t="s">
        <v>229</v>
      </c>
      <c r="H31" s="26" t="s">
        <v>244</v>
      </c>
      <c r="I31" s="26">
        <f>J31+O31+P31+Q31+R31+S31+T31+U31+V31</f>
        <v>130</v>
      </c>
      <c r="J31" s="26">
        <f>K31+L31+M31+N31</f>
        <v>130</v>
      </c>
      <c r="K31" s="26">
        <v>130</v>
      </c>
      <c r="L31" s="26"/>
      <c r="M31" s="26"/>
      <c r="N31" s="26"/>
      <c r="O31" s="26"/>
      <c r="P31" s="26"/>
      <c r="Q31" s="26"/>
      <c r="R31" s="26"/>
      <c r="S31" s="26"/>
      <c r="T31" s="26"/>
      <c r="U31" s="26"/>
      <c r="V31" s="26"/>
      <c r="W31" s="26" t="s">
        <v>107</v>
      </c>
      <c r="X31" s="26" t="s">
        <v>108</v>
      </c>
      <c r="Y31" s="26" t="s">
        <v>108</v>
      </c>
      <c r="Z31" s="26" t="s">
        <v>108</v>
      </c>
      <c r="AA31" s="26" t="s">
        <v>108</v>
      </c>
      <c r="AB31" s="26" t="s">
        <v>127</v>
      </c>
      <c r="AC31" s="26">
        <v>151</v>
      </c>
      <c r="AD31" s="26">
        <v>425</v>
      </c>
      <c r="AE31" s="26">
        <v>425</v>
      </c>
      <c r="AF31" s="26" t="s">
        <v>231</v>
      </c>
      <c r="AG31" s="26" t="s">
        <v>232</v>
      </c>
      <c r="AH31" s="26"/>
      <c r="AI31" s="26"/>
      <c r="AJ31" s="26"/>
      <c r="AK31" s="26"/>
      <c r="AL31" s="26"/>
      <c r="AM31" s="26"/>
      <c r="AN31" s="26"/>
      <c r="AO31" s="26" t="s">
        <v>108</v>
      </c>
    </row>
    <row r="32" s="5" customFormat="1" ht="88" customHeight="1" spans="1:41">
      <c r="A32" s="25" t="s">
        <v>225</v>
      </c>
      <c r="B32" s="26" t="s">
        <v>251</v>
      </c>
      <c r="C32" s="26" t="s">
        <v>252</v>
      </c>
      <c r="D32" s="26" t="s">
        <v>191</v>
      </c>
      <c r="E32" s="26" t="s">
        <v>253</v>
      </c>
      <c r="F32" s="26">
        <v>2020</v>
      </c>
      <c r="G32" s="26" t="s">
        <v>229</v>
      </c>
      <c r="H32" s="26" t="s">
        <v>254</v>
      </c>
      <c r="I32" s="26">
        <f>J32+O32+P32+Q32+R32+S32+T32+U32+V32</f>
        <v>130</v>
      </c>
      <c r="J32" s="26">
        <f>K32+L32+M32+N32</f>
        <v>130</v>
      </c>
      <c r="K32" s="26">
        <v>130</v>
      </c>
      <c r="L32" s="26"/>
      <c r="M32" s="26"/>
      <c r="N32" s="26"/>
      <c r="O32" s="26"/>
      <c r="P32" s="26"/>
      <c r="Q32" s="26"/>
      <c r="R32" s="26"/>
      <c r="S32" s="26"/>
      <c r="T32" s="26"/>
      <c r="U32" s="26"/>
      <c r="V32" s="26"/>
      <c r="W32" s="26" t="s">
        <v>107</v>
      </c>
      <c r="X32" s="26" t="s">
        <v>108</v>
      </c>
      <c r="Y32" s="26" t="s">
        <v>108</v>
      </c>
      <c r="Z32" s="26" t="s">
        <v>108</v>
      </c>
      <c r="AA32" s="26" t="s">
        <v>108</v>
      </c>
      <c r="AB32" s="26" t="s">
        <v>127</v>
      </c>
      <c r="AC32" s="26">
        <v>112</v>
      </c>
      <c r="AD32" s="26">
        <v>300</v>
      </c>
      <c r="AE32" s="26">
        <v>300</v>
      </c>
      <c r="AF32" s="26" t="s">
        <v>231</v>
      </c>
      <c r="AG32" s="26" t="s">
        <v>232</v>
      </c>
      <c r="AH32" s="26"/>
      <c r="AI32" s="26"/>
      <c r="AJ32" s="26"/>
      <c r="AK32" s="26"/>
      <c r="AL32" s="26"/>
      <c r="AM32" s="26"/>
      <c r="AN32" s="26"/>
      <c r="AO32" s="26" t="s">
        <v>108</v>
      </c>
    </row>
    <row r="33" s="5" customFormat="1" ht="88" customHeight="1" spans="1:41">
      <c r="A33" s="25" t="s">
        <v>225</v>
      </c>
      <c r="B33" s="26" t="s">
        <v>255</v>
      </c>
      <c r="C33" s="26" t="s">
        <v>256</v>
      </c>
      <c r="D33" s="26" t="s">
        <v>191</v>
      </c>
      <c r="E33" s="26" t="s">
        <v>257</v>
      </c>
      <c r="F33" s="26">
        <v>2020</v>
      </c>
      <c r="G33" s="26" t="s">
        <v>229</v>
      </c>
      <c r="H33" s="26" t="s">
        <v>258</v>
      </c>
      <c r="I33" s="26">
        <f>J33+O33+P33+Q33+R33+S33+T33+U33+V33</f>
        <v>30</v>
      </c>
      <c r="J33" s="26">
        <f>K33+L33+M33+N33</f>
        <v>30</v>
      </c>
      <c r="K33" s="26">
        <v>30</v>
      </c>
      <c r="L33" s="26"/>
      <c r="M33" s="26"/>
      <c r="N33" s="26"/>
      <c r="O33" s="26"/>
      <c r="P33" s="26"/>
      <c r="Q33" s="26"/>
      <c r="R33" s="26"/>
      <c r="S33" s="26"/>
      <c r="T33" s="26"/>
      <c r="U33" s="26"/>
      <c r="V33" s="26"/>
      <c r="W33" s="26" t="s">
        <v>107</v>
      </c>
      <c r="X33" s="26" t="s">
        <v>108</v>
      </c>
      <c r="Y33" s="26" t="s">
        <v>108</v>
      </c>
      <c r="Z33" s="26" t="s">
        <v>108</v>
      </c>
      <c r="AA33" s="26" t="s">
        <v>108</v>
      </c>
      <c r="AB33" s="26" t="s">
        <v>127</v>
      </c>
      <c r="AC33" s="26">
        <v>98</v>
      </c>
      <c r="AD33" s="26">
        <v>309</v>
      </c>
      <c r="AE33" s="26">
        <v>309</v>
      </c>
      <c r="AF33" s="26" t="s">
        <v>231</v>
      </c>
      <c r="AG33" s="26" t="s">
        <v>259</v>
      </c>
      <c r="AH33" s="26"/>
      <c r="AI33" s="26"/>
      <c r="AJ33" s="26"/>
      <c r="AK33" s="26"/>
      <c r="AL33" s="26"/>
      <c r="AM33" s="26"/>
      <c r="AN33" s="26"/>
      <c r="AO33" s="26" t="s">
        <v>108</v>
      </c>
    </row>
    <row r="34" s="5" customFormat="1" ht="87" customHeight="1" spans="1:41">
      <c r="A34" s="25" t="s">
        <v>225</v>
      </c>
      <c r="B34" s="26" t="s">
        <v>260</v>
      </c>
      <c r="C34" s="26" t="s">
        <v>261</v>
      </c>
      <c r="D34" s="26" t="s">
        <v>262</v>
      </c>
      <c r="E34" s="26" t="s">
        <v>263</v>
      </c>
      <c r="F34" s="26" t="s">
        <v>129</v>
      </c>
      <c r="G34" s="26" t="s">
        <v>229</v>
      </c>
      <c r="H34" s="26" t="s">
        <v>264</v>
      </c>
      <c r="I34" s="26">
        <f>J34+O34+P34+Q34+R34+S34+T34+U34+V34</f>
        <v>213</v>
      </c>
      <c r="J34" s="26">
        <f>K34+L34+M34+N34</f>
        <v>213</v>
      </c>
      <c r="K34" s="26">
        <v>63</v>
      </c>
      <c r="L34" s="26"/>
      <c r="M34" s="26"/>
      <c r="N34" s="26">
        <v>150</v>
      </c>
      <c r="O34" s="26"/>
      <c r="P34" s="26"/>
      <c r="Q34" s="26"/>
      <c r="R34" s="26"/>
      <c r="S34" s="26"/>
      <c r="T34" s="26"/>
      <c r="U34" s="26"/>
      <c r="V34" s="26"/>
      <c r="W34" s="26" t="s">
        <v>107</v>
      </c>
      <c r="X34" s="26" t="s">
        <v>108</v>
      </c>
      <c r="Y34" s="26" t="s">
        <v>127</v>
      </c>
      <c r="Z34" s="26" t="s">
        <v>108</v>
      </c>
      <c r="AA34" s="26" t="s">
        <v>108</v>
      </c>
      <c r="AB34" s="26" t="s">
        <v>127</v>
      </c>
      <c r="AC34" s="26">
        <v>199</v>
      </c>
      <c r="AD34" s="26">
        <v>543</v>
      </c>
      <c r="AE34" s="26">
        <v>543</v>
      </c>
      <c r="AF34" s="26" t="s">
        <v>231</v>
      </c>
      <c r="AG34" s="26" t="s">
        <v>265</v>
      </c>
      <c r="AH34" s="26"/>
      <c r="AI34" s="26"/>
      <c r="AJ34" s="26"/>
      <c r="AK34" s="26"/>
      <c r="AL34" s="26"/>
      <c r="AM34" s="26"/>
      <c r="AN34" s="26"/>
      <c r="AO34" s="26" t="s">
        <v>127</v>
      </c>
    </row>
    <row r="35" s="5" customFormat="1" ht="87" customHeight="1" spans="1:41">
      <c r="A35" s="25" t="s">
        <v>225</v>
      </c>
      <c r="B35" s="26" t="s">
        <v>266</v>
      </c>
      <c r="C35" s="26" t="s">
        <v>267</v>
      </c>
      <c r="D35" s="26" t="s">
        <v>262</v>
      </c>
      <c r="E35" s="26" t="s">
        <v>263</v>
      </c>
      <c r="F35" s="26" t="s">
        <v>129</v>
      </c>
      <c r="G35" s="26" t="s">
        <v>229</v>
      </c>
      <c r="H35" s="26" t="s">
        <v>264</v>
      </c>
      <c r="I35" s="26">
        <f>J35+O35+P35+Q35+R35+S35+T35+U35+V35</f>
        <v>25</v>
      </c>
      <c r="J35" s="26">
        <f>K35+L35+M35+N35</f>
        <v>25</v>
      </c>
      <c r="K35" s="26"/>
      <c r="L35" s="26"/>
      <c r="M35" s="26"/>
      <c r="N35" s="26">
        <v>25</v>
      </c>
      <c r="O35" s="26"/>
      <c r="P35" s="26"/>
      <c r="Q35" s="26"/>
      <c r="R35" s="26"/>
      <c r="S35" s="26"/>
      <c r="T35" s="26"/>
      <c r="U35" s="26"/>
      <c r="V35" s="26"/>
      <c r="W35" s="26" t="s">
        <v>107</v>
      </c>
      <c r="X35" s="26" t="s">
        <v>108</v>
      </c>
      <c r="Y35" s="26" t="s">
        <v>127</v>
      </c>
      <c r="Z35" s="26" t="s">
        <v>108</v>
      </c>
      <c r="AA35" s="26" t="s">
        <v>108</v>
      </c>
      <c r="AB35" s="26" t="s">
        <v>127</v>
      </c>
      <c r="AC35" s="26">
        <v>199</v>
      </c>
      <c r="AD35" s="26">
        <v>543</v>
      </c>
      <c r="AE35" s="26">
        <v>543</v>
      </c>
      <c r="AF35" s="26" t="s">
        <v>231</v>
      </c>
      <c r="AG35" s="26" t="s">
        <v>268</v>
      </c>
      <c r="AH35" s="26"/>
      <c r="AI35" s="26"/>
      <c r="AJ35" s="26"/>
      <c r="AK35" s="26"/>
      <c r="AL35" s="26"/>
      <c r="AM35" s="26"/>
      <c r="AN35" s="26"/>
      <c r="AO35" s="26" t="s">
        <v>127</v>
      </c>
    </row>
    <row r="36" s="5" customFormat="1" ht="87" customHeight="1" spans="1:41">
      <c r="A36" s="25" t="s">
        <v>225</v>
      </c>
      <c r="B36" s="26" t="s">
        <v>269</v>
      </c>
      <c r="C36" s="26" t="s">
        <v>270</v>
      </c>
      <c r="D36" s="26" t="s">
        <v>262</v>
      </c>
      <c r="E36" s="26" t="s">
        <v>263</v>
      </c>
      <c r="F36" s="26" t="s">
        <v>129</v>
      </c>
      <c r="G36" s="26" t="s">
        <v>229</v>
      </c>
      <c r="H36" s="26" t="s">
        <v>264</v>
      </c>
      <c r="I36" s="26">
        <f>J36+O36+P36+Q36+R36+S36+T36+U36+V36</f>
        <v>250</v>
      </c>
      <c r="J36" s="26">
        <f>K36+L36+M36+N36</f>
        <v>250</v>
      </c>
      <c r="K36" s="26"/>
      <c r="L36" s="26">
        <v>100</v>
      </c>
      <c r="M36" s="26"/>
      <c r="N36" s="26">
        <v>150</v>
      </c>
      <c r="O36" s="26"/>
      <c r="P36" s="26"/>
      <c r="Q36" s="26"/>
      <c r="R36" s="26"/>
      <c r="S36" s="26"/>
      <c r="T36" s="26"/>
      <c r="U36" s="26"/>
      <c r="V36" s="26"/>
      <c r="W36" s="26" t="s">
        <v>107</v>
      </c>
      <c r="X36" s="26" t="s">
        <v>108</v>
      </c>
      <c r="Y36" s="26" t="s">
        <v>127</v>
      </c>
      <c r="Z36" s="26" t="s">
        <v>108</v>
      </c>
      <c r="AA36" s="26" t="s">
        <v>108</v>
      </c>
      <c r="AB36" s="26" t="s">
        <v>127</v>
      </c>
      <c r="AC36" s="26">
        <v>199</v>
      </c>
      <c r="AD36" s="26">
        <v>543</v>
      </c>
      <c r="AE36" s="26">
        <v>543</v>
      </c>
      <c r="AF36" s="26" t="s">
        <v>231</v>
      </c>
      <c r="AG36" s="26" t="s">
        <v>271</v>
      </c>
      <c r="AH36" s="26"/>
      <c r="AI36" s="26"/>
      <c r="AJ36" s="26"/>
      <c r="AK36" s="26"/>
      <c r="AL36" s="26"/>
      <c r="AM36" s="26"/>
      <c r="AN36" s="26"/>
      <c r="AO36" s="26" t="s">
        <v>127</v>
      </c>
    </row>
    <row r="37" s="5" customFormat="1" ht="87" customHeight="1" spans="1:41">
      <c r="A37" s="25" t="s">
        <v>225</v>
      </c>
      <c r="B37" s="26" t="s">
        <v>272</v>
      </c>
      <c r="C37" s="26" t="s">
        <v>273</v>
      </c>
      <c r="D37" s="26" t="s">
        <v>262</v>
      </c>
      <c r="E37" s="26" t="s">
        <v>153</v>
      </c>
      <c r="F37" s="26" t="s">
        <v>129</v>
      </c>
      <c r="G37" s="26" t="s">
        <v>229</v>
      </c>
      <c r="H37" s="26" t="s">
        <v>274</v>
      </c>
      <c r="I37" s="26">
        <f>J37+O37+P37+Q37+R37+S37+T37+U37+V37</f>
        <v>113</v>
      </c>
      <c r="J37" s="26">
        <f>K37+L37+M37+N37</f>
        <v>113</v>
      </c>
      <c r="K37" s="26">
        <v>63</v>
      </c>
      <c r="L37" s="26">
        <v>50</v>
      </c>
      <c r="M37" s="26"/>
      <c r="N37" s="26"/>
      <c r="O37" s="26"/>
      <c r="P37" s="26"/>
      <c r="Q37" s="26"/>
      <c r="R37" s="26"/>
      <c r="S37" s="26"/>
      <c r="T37" s="26"/>
      <c r="U37" s="26"/>
      <c r="V37" s="26"/>
      <c r="W37" s="26" t="s">
        <v>107</v>
      </c>
      <c r="X37" s="26" t="s">
        <v>108</v>
      </c>
      <c r="Y37" s="26" t="s">
        <v>127</v>
      </c>
      <c r="Z37" s="26" t="s">
        <v>108</v>
      </c>
      <c r="AA37" s="26" t="s">
        <v>108</v>
      </c>
      <c r="AB37" s="26" t="s">
        <v>127</v>
      </c>
      <c r="AC37" s="26">
        <v>40</v>
      </c>
      <c r="AD37" s="26">
        <v>141</v>
      </c>
      <c r="AE37" s="26">
        <v>141</v>
      </c>
      <c r="AF37" s="26" t="s">
        <v>231</v>
      </c>
      <c r="AG37" s="26" t="s">
        <v>275</v>
      </c>
      <c r="AH37" s="26"/>
      <c r="AI37" s="26"/>
      <c r="AJ37" s="26"/>
      <c r="AK37" s="26"/>
      <c r="AL37" s="26"/>
      <c r="AM37" s="26"/>
      <c r="AN37" s="26"/>
      <c r="AO37" s="26" t="s">
        <v>127</v>
      </c>
    </row>
    <row r="38" s="5" customFormat="1" ht="87" customHeight="1" spans="1:41">
      <c r="A38" s="25" t="s">
        <v>225</v>
      </c>
      <c r="B38" s="26" t="s">
        <v>276</v>
      </c>
      <c r="C38" s="26" t="s">
        <v>277</v>
      </c>
      <c r="D38" s="26" t="s">
        <v>262</v>
      </c>
      <c r="E38" s="26" t="s">
        <v>153</v>
      </c>
      <c r="F38" s="26" t="s">
        <v>129</v>
      </c>
      <c r="G38" s="26" t="s">
        <v>229</v>
      </c>
      <c r="H38" s="26" t="s">
        <v>274</v>
      </c>
      <c r="I38" s="26">
        <f>J38+O38+P38+Q38+R38+S38+T38+U38+V38</f>
        <v>100</v>
      </c>
      <c r="J38" s="26">
        <f>K38+L38+M38+N38</f>
        <v>100</v>
      </c>
      <c r="K38" s="26">
        <v>100</v>
      </c>
      <c r="L38" s="26"/>
      <c r="M38" s="26"/>
      <c r="N38" s="26"/>
      <c r="O38" s="26"/>
      <c r="P38" s="26"/>
      <c r="Q38" s="26"/>
      <c r="R38" s="26"/>
      <c r="S38" s="26"/>
      <c r="T38" s="26"/>
      <c r="U38" s="26"/>
      <c r="V38" s="26"/>
      <c r="W38" s="26" t="s">
        <v>107</v>
      </c>
      <c r="X38" s="26" t="s">
        <v>108</v>
      </c>
      <c r="Y38" s="26" t="s">
        <v>127</v>
      </c>
      <c r="Z38" s="26" t="s">
        <v>108</v>
      </c>
      <c r="AA38" s="26" t="s">
        <v>108</v>
      </c>
      <c r="AB38" s="26" t="s">
        <v>127</v>
      </c>
      <c r="AC38" s="26">
        <v>54</v>
      </c>
      <c r="AD38" s="26">
        <v>156</v>
      </c>
      <c r="AE38" s="26">
        <v>156</v>
      </c>
      <c r="AF38" s="26" t="s">
        <v>231</v>
      </c>
      <c r="AG38" s="26" t="s">
        <v>278</v>
      </c>
      <c r="AH38" s="26"/>
      <c r="AI38" s="26"/>
      <c r="AJ38" s="26"/>
      <c r="AK38" s="26"/>
      <c r="AL38" s="26"/>
      <c r="AM38" s="26"/>
      <c r="AN38" s="26"/>
      <c r="AO38" s="26" t="s">
        <v>127</v>
      </c>
    </row>
    <row r="39" s="5" customFormat="1" ht="87" customHeight="1" spans="1:41">
      <c r="A39" s="25" t="s">
        <v>225</v>
      </c>
      <c r="B39" s="26" t="s">
        <v>279</v>
      </c>
      <c r="C39" s="26" t="s">
        <v>280</v>
      </c>
      <c r="D39" s="26" t="s">
        <v>262</v>
      </c>
      <c r="E39" s="26" t="s">
        <v>281</v>
      </c>
      <c r="F39" s="26" t="s">
        <v>129</v>
      </c>
      <c r="G39" s="26" t="s">
        <v>229</v>
      </c>
      <c r="H39" s="26" t="s">
        <v>282</v>
      </c>
      <c r="I39" s="26">
        <f>J39+O39+P39+Q39+R39+S39+T39+U39+V39</f>
        <v>50</v>
      </c>
      <c r="J39" s="26">
        <f>K39+L39+M39+N39</f>
        <v>50</v>
      </c>
      <c r="K39" s="26">
        <v>50</v>
      </c>
      <c r="L39" s="26"/>
      <c r="M39" s="26"/>
      <c r="N39" s="26"/>
      <c r="O39" s="26"/>
      <c r="P39" s="26"/>
      <c r="Q39" s="26"/>
      <c r="R39" s="26"/>
      <c r="S39" s="26"/>
      <c r="T39" s="26"/>
      <c r="U39" s="26"/>
      <c r="V39" s="26"/>
      <c r="W39" s="26" t="s">
        <v>107</v>
      </c>
      <c r="X39" s="26" t="s">
        <v>108</v>
      </c>
      <c r="Y39" s="26" t="s">
        <v>127</v>
      </c>
      <c r="Z39" s="26" t="s">
        <v>108</v>
      </c>
      <c r="AA39" s="26" t="s">
        <v>108</v>
      </c>
      <c r="AB39" s="26" t="s">
        <v>127</v>
      </c>
      <c r="AC39" s="26">
        <v>15</v>
      </c>
      <c r="AD39" s="26">
        <v>21</v>
      </c>
      <c r="AE39" s="26">
        <v>21</v>
      </c>
      <c r="AF39" s="26" t="s">
        <v>231</v>
      </c>
      <c r="AG39" s="26" t="s">
        <v>283</v>
      </c>
      <c r="AH39" s="26"/>
      <c r="AI39" s="26"/>
      <c r="AJ39" s="26"/>
      <c r="AK39" s="26"/>
      <c r="AL39" s="26"/>
      <c r="AM39" s="26"/>
      <c r="AN39" s="26"/>
      <c r="AO39" s="26" t="s">
        <v>127</v>
      </c>
    </row>
    <row r="40" s="5" customFormat="1" ht="87" customHeight="1" spans="1:41">
      <c r="A40" s="25" t="s">
        <v>225</v>
      </c>
      <c r="B40" s="25" t="s">
        <v>284</v>
      </c>
      <c r="C40" s="26" t="s">
        <v>285</v>
      </c>
      <c r="D40" s="26" t="s">
        <v>262</v>
      </c>
      <c r="E40" s="26" t="s">
        <v>281</v>
      </c>
      <c r="F40" s="26" t="s">
        <v>129</v>
      </c>
      <c r="G40" s="26" t="s">
        <v>229</v>
      </c>
      <c r="H40" s="26" t="s">
        <v>282</v>
      </c>
      <c r="I40" s="26">
        <f>J40+O40+P40+Q40+R40+S40+T40+U40+V40</f>
        <v>50</v>
      </c>
      <c r="J40" s="26">
        <f>K40+L40+M40+N40</f>
        <v>50</v>
      </c>
      <c r="K40" s="26">
        <v>50</v>
      </c>
      <c r="L40" s="26"/>
      <c r="M40" s="26"/>
      <c r="N40" s="26"/>
      <c r="O40" s="26"/>
      <c r="P40" s="26"/>
      <c r="Q40" s="26"/>
      <c r="R40" s="26"/>
      <c r="S40" s="26"/>
      <c r="T40" s="26"/>
      <c r="U40" s="26"/>
      <c r="V40" s="26"/>
      <c r="W40" s="26" t="s">
        <v>107</v>
      </c>
      <c r="X40" s="26" t="s">
        <v>108</v>
      </c>
      <c r="Y40" s="26" t="s">
        <v>127</v>
      </c>
      <c r="Z40" s="26" t="s">
        <v>108</v>
      </c>
      <c r="AA40" s="26" t="s">
        <v>108</v>
      </c>
      <c r="AB40" s="26" t="s">
        <v>127</v>
      </c>
      <c r="AC40" s="26">
        <v>15</v>
      </c>
      <c r="AD40" s="26">
        <v>20</v>
      </c>
      <c r="AE40" s="26">
        <v>20</v>
      </c>
      <c r="AF40" s="26" t="s">
        <v>231</v>
      </c>
      <c r="AG40" s="26" t="s">
        <v>286</v>
      </c>
      <c r="AH40" s="26"/>
      <c r="AI40" s="26"/>
      <c r="AJ40" s="26"/>
      <c r="AK40" s="26"/>
      <c r="AL40" s="26"/>
      <c r="AM40" s="26"/>
      <c r="AN40" s="26"/>
      <c r="AO40" s="26" t="s">
        <v>127</v>
      </c>
    </row>
    <row r="41" s="5" customFormat="1" ht="87" customHeight="1" spans="1:41">
      <c r="A41" s="25" t="s">
        <v>225</v>
      </c>
      <c r="B41" s="26" t="s">
        <v>287</v>
      </c>
      <c r="C41" s="26" t="s">
        <v>288</v>
      </c>
      <c r="D41" s="26" t="s">
        <v>262</v>
      </c>
      <c r="E41" s="26" t="s">
        <v>289</v>
      </c>
      <c r="F41" s="26" t="s">
        <v>129</v>
      </c>
      <c r="G41" s="26" t="s">
        <v>229</v>
      </c>
      <c r="H41" s="26" t="s">
        <v>290</v>
      </c>
      <c r="I41" s="26">
        <f>J41+O41+P41+Q41+R41+S41+T41+U41+V41</f>
        <v>50</v>
      </c>
      <c r="J41" s="26">
        <f>K41+L41+M41+N41</f>
        <v>50</v>
      </c>
      <c r="K41" s="26">
        <v>50</v>
      </c>
      <c r="L41" s="26"/>
      <c r="M41" s="26"/>
      <c r="N41" s="26"/>
      <c r="O41" s="26"/>
      <c r="P41" s="26"/>
      <c r="Q41" s="26"/>
      <c r="R41" s="26"/>
      <c r="S41" s="26"/>
      <c r="T41" s="26"/>
      <c r="U41" s="26"/>
      <c r="V41" s="26"/>
      <c r="W41" s="26" t="s">
        <v>107</v>
      </c>
      <c r="X41" s="26" t="s">
        <v>108</v>
      </c>
      <c r="Y41" s="26" t="s">
        <v>127</v>
      </c>
      <c r="Z41" s="26" t="s">
        <v>108</v>
      </c>
      <c r="AA41" s="26" t="s">
        <v>108</v>
      </c>
      <c r="AB41" s="26" t="s">
        <v>127</v>
      </c>
      <c r="AC41" s="26">
        <v>24</v>
      </c>
      <c r="AD41" s="26">
        <v>72</v>
      </c>
      <c r="AE41" s="26">
        <v>72</v>
      </c>
      <c r="AF41" s="26" t="s">
        <v>231</v>
      </c>
      <c r="AG41" s="26" t="s">
        <v>291</v>
      </c>
      <c r="AH41" s="26"/>
      <c r="AI41" s="26"/>
      <c r="AJ41" s="26"/>
      <c r="AK41" s="26"/>
      <c r="AL41" s="26"/>
      <c r="AM41" s="26"/>
      <c r="AN41" s="26"/>
      <c r="AO41" s="26" t="s">
        <v>127</v>
      </c>
    </row>
    <row r="42" s="5" customFormat="1" ht="87" customHeight="1" spans="1:41">
      <c r="A42" s="25" t="s">
        <v>225</v>
      </c>
      <c r="B42" s="26" t="s">
        <v>292</v>
      </c>
      <c r="C42" s="26" t="s">
        <v>293</v>
      </c>
      <c r="D42" s="26" t="s">
        <v>262</v>
      </c>
      <c r="E42" s="26" t="s">
        <v>294</v>
      </c>
      <c r="F42" s="26" t="s">
        <v>129</v>
      </c>
      <c r="G42" s="26" t="s">
        <v>229</v>
      </c>
      <c r="H42" s="26" t="s">
        <v>295</v>
      </c>
      <c r="I42" s="26">
        <f>J42+O42+P42+Q42+R42+S42+T42+U42+V42</f>
        <v>140</v>
      </c>
      <c r="J42" s="26">
        <f>K42+L42+M42+N42</f>
        <v>140</v>
      </c>
      <c r="K42" s="26">
        <v>140</v>
      </c>
      <c r="L42" s="26"/>
      <c r="M42" s="26"/>
      <c r="N42" s="26"/>
      <c r="O42" s="26"/>
      <c r="P42" s="26"/>
      <c r="Q42" s="26"/>
      <c r="R42" s="26"/>
      <c r="S42" s="26"/>
      <c r="T42" s="26"/>
      <c r="U42" s="26"/>
      <c r="V42" s="26"/>
      <c r="W42" s="26" t="s">
        <v>107</v>
      </c>
      <c r="X42" s="26" t="s">
        <v>108</v>
      </c>
      <c r="Y42" s="26" t="s">
        <v>127</v>
      </c>
      <c r="Z42" s="26" t="s">
        <v>108</v>
      </c>
      <c r="AA42" s="26" t="s">
        <v>108</v>
      </c>
      <c r="AB42" s="26" t="s">
        <v>127</v>
      </c>
      <c r="AC42" s="26">
        <v>73</v>
      </c>
      <c r="AD42" s="26">
        <v>203</v>
      </c>
      <c r="AE42" s="26">
        <v>203</v>
      </c>
      <c r="AF42" s="26" t="s">
        <v>231</v>
      </c>
      <c r="AG42" s="26" t="s">
        <v>296</v>
      </c>
      <c r="AH42" s="26"/>
      <c r="AI42" s="26"/>
      <c r="AJ42" s="26"/>
      <c r="AK42" s="26"/>
      <c r="AL42" s="26"/>
      <c r="AM42" s="26"/>
      <c r="AN42" s="26"/>
      <c r="AO42" s="26" t="s">
        <v>127</v>
      </c>
    </row>
    <row r="43" s="5" customFormat="1" ht="87" customHeight="1" spans="1:41">
      <c r="A43" s="25" t="s">
        <v>225</v>
      </c>
      <c r="B43" s="26" t="s">
        <v>297</v>
      </c>
      <c r="C43" s="26" t="s">
        <v>298</v>
      </c>
      <c r="D43" s="26" t="s">
        <v>262</v>
      </c>
      <c r="E43" s="26" t="s">
        <v>294</v>
      </c>
      <c r="F43" s="26" t="s">
        <v>129</v>
      </c>
      <c r="G43" s="26" t="s">
        <v>229</v>
      </c>
      <c r="H43" s="26" t="s">
        <v>299</v>
      </c>
      <c r="I43" s="26">
        <f>J43+O43+P43+Q43+R43+S43+T43+U43+V43</f>
        <v>50</v>
      </c>
      <c r="J43" s="26">
        <f>K43+L43+M43+N43</f>
        <v>50</v>
      </c>
      <c r="K43" s="26">
        <v>50</v>
      </c>
      <c r="L43" s="26"/>
      <c r="M43" s="26"/>
      <c r="N43" s="26"/>
      <c r="O43" s="26"/>
      <c r="P43" s="26"/>
      <c r="Q43" s="26"/>
      <c r="R43" s="26"/>
      <c r="S43" s="26"/>
      <c r="T43" s="26"/>
      <c r="U43" s="26"/>
      <c r="V43" s="26"/>
      <c r="W43" s="26" t="s">
        <v>107</v>
      </c>
      <c r="X43" s="26" t="s">
        <v>108</v>
      </c>
      <c r="Y43" s="26" t="s">
        <v>127</v>
      </c>
      <c r="Z43" s="26" t="s">
        <v>108</v>
      </c>
      <c r="AA43" s="26" t="s">
        <v>108</v>
      </c>
      <c r="AB43" s="26" t="s">
        <v>127</v>
      </c>
      <c r="AC43" s="26">
        <v>10</v>
      </c>
      <c r="AD43" s="26">
        <v>33</v>
      </c>
      <c r="AE43" s="26">
        <v>33</v>
      </c>
      <c r="AF43" s="26" t="s">
        <v>300</v>
      </c>
      <c r="AG43" s="26" t="s">
        <v>301</v>
      </c>
      <c r="AH43" s="26"/>
      <c r="AI43" s="26"/>
      <c r="AJ43" s="26"/>
      <c r="AK43" s="26"/>
      <c r="AL43" s="26"/>
      <c r="AM43" s="26"/>
      <c r="AN43" s="26"/>
      <c r="AO43" s="26" t="s">
        <v>127</v>
      </c>
    </row>
    <row r="44" s="5" customFormat="1" ht="87" customHeight="1" spans="1:41">
      <c r="A44" s="25" t="s">
        <v>225</v>
      </c>
      <c r="B44" s="26" t="s">
        <v>302</v>
      </c>
      <c r="C44" s="26" t="s">
        <v>303</v>
      </c>
      <c r="D44" s="26" t="s">
        <v>262</v>
      </c>
      <c r="E44" s="26" t="s">
        <v>294</v>
      </c>
      <c r="F44" s="26" t="s">
        <v>129</v>
      </c>
      <c r="G44" s="26" t="s">
        <v>229</v>
      </c>
      <c r="H44" s="26" t="s">
        <v>299</v>
      </c>
      <c r="I44" s="26">
        <f>J44+O44+P44+Q44+R44+S44+T44+U44+V44</f>
        <v>60</v>
      </c>
      <c r="J44" s="26">
        <f>K44+L44+M44+N44</f>
        <v>60</v>
      </c>
      <c r="K44" s="26">
        <v>60</v>
      </c>
      <c r="L44" s="26"/>
      <c r="M44" s="26"/>
      <c r="N44" s="26"/>
      <c r="O44" s="26"/>
      <c r="P44" s="26"/>
      <c r="Q44" s="26"/>
      <c r="R44" s="26"/>
      <c r="S44" s="26"/>
      <c r="T44" s="26"/>
      <c r="U44" s="26"/>
      <c r="V44" s="26"/>
      <c r="W44" s="26" t="s">
        <v>107</v>
      </c>
      <c r="X44" s="26" t="s">
        <v>108</v>
      </c>
      <c r="Y44" s="26" t="s">
        <v>127</v>
      </c>
      <c r="Z44" s="26" t="s">
        <v>108</v>
      </c>
      <c r="AA44" s="26" t="s">
        <v>108</v>
      </c>
      <c r="AB44" s="26" t="s">
        <v>127</v>
      </c>
      <c r="AC44" s="26">
        <v>73</v>
      </c>
      <c r="AD44" s="26">
        <v>203</v>
      </c>
      <c r="AE44" s="26">
        <v>203</v>
      </c>
      <c r="AF44" s="26" t="s">
        <v>231</v>
      </c>
      <c r="AG44" s="26" t="s">
        <v>304</v>
      </c>
      <c r="AH44" s="26"/>
      <c r="AI44" s="26"/>
      <c r="AJ44" s="26"/>
      <c r="AK44" s="26"/>
      <c r="AL44" s="26"/>
      <c r="AM44" s="26"/>
      <c r="AN44" s="26"/>
      <c r="AO44" s="26" t="s">
        <v>127</v>
      </c>
    </row>
    <row r="45" s="5" customFormat="1" ht="87" customHeight="1" spans="1:41">
      <c r="A45" s="25" t="s">
        <v>225</v>
      </c>
      <c r="B45" s="26" t="s">
        <v>305</v>
      </c>
      <c r="C45" s="26" t="s">
        <v>306</v>
      </c>
      <c r="D45" s="26" t="s">
        <v>262</v>
      </c>
      <c r="E45" s="26" t="s">
        <v>307</v>
      </c>
      <c r="F45" s="26" t="s">
        <v>129</v>
      </c>
      <c r="G45" s="26" t="s">
        <v>229</v>
      </c>
      <c r="H45" s="26" t="s">
        <v>308</v>
      </c>
      <c r="I45" s="26">
        <f>J45+O45+P45+Q45+R45+S45+T45+U45+V45</f>
        <v>50</v>
      </c>
      <c r="J45" s="26">
        <f>K45+L45+M45+N45</f>
        <v>50</v>
      </c>
      <c r="K45" s="26">
        <v>50</v>
      </c>
      <c r="L45" s="26"/>
      <c r="M45" s="26"/>
      <c r="N45" s="26"/>
      <c r="O45" s="26"/>
      <c r="P45" s="26"/>
      <c r="Q45" s="26"/>
      <c r="R45" s="26"/>
      <c r="S45" s="26"/>
      <c r="T45" s="26"/>
      <c r="U45" s="26"/>
      <c r="V45" s="26"/>
      <c r="W45" s="26" t="s">
        <v>107</v>
      </c>
      <c r="X45" s="26" t="s">
        <v>108</v>
      </c>
      <c r="Y45" s="26" t="s">
        <v>127</v>
      </c>
      <c r="Z45" s="26" t="s">
        <v>108</v>
      </c>
      <c r="AA45" s="26" t="s">
        <v>108</v>
      </c>
      <c r="AB45" s="26" t="s">
        <v>127</v>
      </c>
      <c r="AC45" s="26">
        <v>27</v>
      </c>
      <c r="AD45" s="26">
        <v>62</v>
      </c>
      <c r="AE45" s="26">
        <v>62</v>
      </c>
      <c r="AF45" s="26" t="s">
        <v>231</v>
      </c>
      <c r="AG45" s="26" t="s">
        <v>309</v>
      </c>
      <c r="AH45" s="26"/>
      <c r="AI45" s="26"/>
      <c r="AJ45" s="26"/>
      <c r="AK45" s="26"/>
      <c r="AL45" s="26"/>
      <c r="AM45" s="26"/>
      <c r="AN45" s="26"/>
      <c r="AO45" s="26" t="s">
        <v>127</v>
      </c>
    </row>
    <row r="46" s="6" customFormat="1" ht="128" customHeight="1" spans="1:41">
      <c r="A46" s="39" t="s">
        <v>225</v>
      </c>
      <c r="B46" s="39" t="s">
        <v>310</v>
      </c>
      <c r="C46" s="39" t="s">
        <v>311</v>
      </c>
      <c r="D46" s="39" t="s">
        <v>262</v>
      </c>
      <c r="E46" s="39" t="s">
        <v>263</v>
      </c>
      <c r="F46" s="39" t="s">
        <v>129</v>
      </c>
      <c r="G46" s="39" t="s">
        <v>229</v>
      </c>
      <c r="H46" s="39" t="s">
        <v>264</v>
      </c>
      <c r="I46" s="26">
        <f>J46+O46+P46+Q46+R46+S46+T46+U46+V46</f>
        <v>196</v>
      </c>
      <c r="J46" s="26">
        <f>K46+L46+M46+N46</f>
        <v>196</v>
      </c>
      <c r="K46" s="44">
        <v>63</v>
      </c>
      <c r="L46" s="44">
        <v>133</v>
      </c>
      <c r="M46" s="39"/>
      <c r="N46" s="39"/>
      <c r="O46" s="39"/>
      <c r="P46" s="39"/>
      <c r="Q46" s="39"/>
      <c r="R46" s="39"/>
      <c r="S46" s="39"/>
      <c r="T46" s="39"/>
      <c r="U46" s="39"/>
      <c r="V46" s="39"/>
      <c r="W46" s="39" t="s">
        <v>107</v>
      </c>
      <c r="X46" s="39" t="s">
        <v>108</v>
      </c>
      <c r="Y46" s="39" t="s">
        <v>127</v>
      </c>
      <c r="Z46" s="39" t="s">
        <v>108</v>
      </c>
      <c r="AA46" s="39" t="s">
        <v>108</v>
      </c>
      <c r="AB46" s="39" t="s">
        <v>127</v>
      </c>
      <c r="AC46" s="39">
        <v>199</v>
      </c>
      <c r="AD46" s="39">
        <v>543</v>
      </c>
      <c r="AE46" s="39">
        <v>543</v>
      </c>
      <c r="AF46" s="39" t="s">
        <v>231</v>
      </c>
      <c r="AG46" s="39" t="s">
        <v>312</v>
      </c>
      <c r="AH46" s="40"/>
      <c r="AI46" s="40" t="s">
        <v>108</v>
      </c>
      <c r="AJ46" s="40" t="s">
        <v>313</v>
      </c>
      <c r="AK46" s="39"/>
      <c r="AL46" s="39"/>
      <c r="AM46" s="39"/>
      <c r="AN46" s="39"/>
      <c r="AO46" s="40" t="s">
        <v>108</v>
      </c>
    </row>
    <row r="47" s="6" customFormat="1" ht="92" customHeight="1" spans="1:41">
      <c r="A47" s="39" t="s">
        <v>225</v>
      </c>
      <c r="B47" s="39" t="s">
        <v>314</v>
      </c>
      <c r="C47" s="39" t="s">
        <v>315</v>
      </c>
      <c r="D47" s="39" t="s">
        <v>262</v>
      </c>
      <c r="E47" s="39" t="s">
        <v>153</v>
      </c>
      <c r="F47" s="39" t="s">
        <v>129</v>
      </c>
      <c r="G47" s="39" t="s">
        <v>229</v>
      </c>
      <c r="H47" s="39" t="s">
        <v>274</v>
      </c>
      <c r="I47" s="26">
        <f>J47+O47+P47+Q47+R47+S47+T47+U47+V47</f>
        <v>196</v>
      </c>
      <c r="J47" s="26">
        <f>K47+L47+M47+N47</f>
        <v>196</v>
      </c>
      <c r="K47" s="44">
        <v>63</v>
      </c>
      <c r="L47" s="44">
        <v>133</v>
      </c>
      <c r="M47" s="39"/>
      <c r="N47" s="39"/>
      <c r="O47" s="39"/>
      <c r="P47" s="39"/>
      <c r="Q47" s="39"/>
      <c r="R47" s="39"/>
      <c r="S47" s="39"/>
      <c r="T47" s="39"/>
      <c r="U47" s="39"/>
      <c r="V47" s="39"/>
      <c r="W47" s="39" t="s">
        <v>107</v>
      </c>
      <c r="X47" s="39" t="s">
        <v>108</v>
      </c>
      <c r="Y47" s="39" t="s">
        <v>127</v>
      </c>
      <c r="Z47" s="39" t="s">
        <v>108</v>
      </c>
      <c r="AA47" s="39" t="s">
        <v>108</v>
      </c>
      <c r="AB47" s="39" t="s">
        <v>127</v>
      </c>
      <c r="AC47" s="39">
        <v>40</v>
      </c>
      <c r="AD47" s="39">
        <v>141</v>
      </c>
      <c r="AE47" s="39">
        <v>141</v>
      </c>
      <c r="AF47" s="39" t="s">
        <v>231</v>
      </c>
      <c r="AG47" s="39" t="s">
        <v>316</v>
      </c>
      <c r="AH47" s="40"/>
      <c r="AI47" s="40" t="s">
        <v>108</v>
      </c>
      <c r="AJ47" s="40" t="s">
        <v>313</v>
      </c>
      <c r="AK47" s="39"/>
      <c r="AL47" s="39"/>
      <c r="AM47" s="39"/>
      <c r="AN47" s="39"/>
      <c r="AO47" s="40" t="s">
        <v>108</v>
      </c>
    </row>
    <row r="48" s="6" customFormat="1" ht="92" customHeight="1" spans="1:41">
      <c r="A48" s="39" t="s">
        <v>225</v>
      </c>
      <c r="B48" s="39" t="s">
        <v>260</v>
      </c>
      <c r="C48" s="39" t="s">
        <v>247</v>
      </c>
      <c r="D48" s="39" t="s">
        <v>262</v>
      </c>
      <c r="E48" s="39" t="s">
        <v>263</v>
      </c>
      <c r="F48" s="39" t="s">
        <v>125</v>
      </c>
      <c r="G48" s="39" t="s">
        <v>229</v>
      </c>
      <c r="H48" s="39" t="s">
        <v>264</v>
      </c>
      <c r="I48" s="26">
        <f>J48+O48+P48+Q48+R48+S48+T48+U48+V48</f>
        <v>63</v>
      </c>
      <c r="J48" s="26">
        <f>K48+L48+M48+N48</f>
        <v>63</v>
      </c>
      <c r="K48" s="44">
        <v>63</v>
      </c>
      <c r="L48" s="39"/>
      <c r="M48" s="39"/>
      <c r="N48" s="39"/>
      <c r="O48" s="39"/>
      <c r="P48" s="39"/>
      <c r="Q48" s="39"/>
      <c r="R48" s="39"/>
      <c r="S48" s="39"/>
      <c r="T48" s="39"/>
      <c r="U48" s="39"/>
      <c r="V48" s="39"/>
      <c r="W48" s="39" t="s">
        <v>107</v>
      </c>
      <c r="X48" s="39" t="s">
        <v>108</v>
      </c>
      <c r="Y48" s="39" t="s">
        <v>127</v>
      </c>
      <c r="Z48" s="39" t="s">
        <v>108</v>
      </c>
      <c r="AA48" s="39" t="s">
        <v>108</v>
      </c>
      <c r="AB48" s="39" t="s">
        <v>127</v>
      </c>
      <c r="AC48" s="39">
        <v>199</v>
      </c>
      <c r="AD48" s="39">
        <v>543</v>
      </c>
      <c r="AE48" s="39">
        <v>543</v>
      </c>
      <c r="AF48" s="39" t="s">
        <v>231</v>
      </c>
      <c r="AG48" s="39" t="s">
        <v>317</v>
      </c>
      <c r="AH48" s="40"/>
      <c r="AI48" s="40" t="s">
        <v>108</v>
      </c>
      <c r="AJ48" s="40" t="s">
        <v>313</v>
      </c>
      <c r="AK48" s="39"/>
      <c r="AL48" s="39"/>
      <c r="AM48" s="39"/>
      <c r="AN48" s="39"/>
      <c r="AO48" s="40" t="s">
        <v>108</v>
      </c>
    </row>
    <row r="49" s="6" customFormat="1" ht="126" customHeight="1" spans="1:41">
      <c r="A49" s="39" t="s">
        <v>225</v>
      </c>
      <c r="B49" s="39" t="s">
        <v>272</v>
      </c>
      <c r="C49" s="39" t="s">
        <v>318</v>
      </c>
      <c r="D49" s="39" t="s">
        <v>262</v>
      </c>
      <c r="E49" s="39" t="s">
        <v>153</v>
      </c>
      <c r="F49" s="39" t="s">
        <v>125</v>
      </c>
      <c r="G49" s="39" t="s">
        <v>229</v>
      </c>
      <c r="H49" s="39" t="s">
        <v>274</v>
      </c>
      <c r="I49" s="26">
        <f>J49+O49+P49+Q49+R49+S49+T49+U49+V49</f>
        <v>63</v>
      </c>
      <c r="J49" s="26">
        <f>K49+L49+M49+N49</f>
        <v>63</v>
      </c>
      <c r="K49" s="39" t="s">
        <v>319</v>
      </c>
      <c r="L49" s="39"/>
      <c r="M49" s="39"/>
      <c r="N49" s="39"/>
      <c r="O49" s="39"/>
      <c r="P49" s="39"/>
      <c r="Q49" s="39"/>
      <c r="R49" s="39"/>
      <c r="S49" s="39"/>
      <c r="T49" s="39"/>
      <c r="U49" s="39"/>
      <c r="V49" s="39"/>
      <c r="W49" s="39" t="s">
        <v>107</v>
      </c>
      <c r="X49" s="39" t="s">
        <v>108</v>
      </c>
      <c r="Y49" s="39" t="s">
        <v>127</v>
      </c>
      <c r="Z49" s="39" t="s">
        <v>108</v>
      </c>
      <c r="AA49" s="39" t="s">
        <v>108</v>
      </c>
      <c r="AB49" s="39" t="s">
        <v>127</v>
      </c>
      <c r="AC49" s="39">
        <v>40</v>
      </c>
      <c r="AD49" s="39">
        <v>141</v>
      </c>
      <c r="AE49" s="39">
        <v>141</v>
      </c>
      <c r="AF49" s="39" t="s">
        <v>231</v>
      </c>
      <c r="AG49" s="39" t="s">
        <v>320</v>
      </c>
      <c r="AH49" s="40"/>
      <c r="AI49" s="40" t="s">
        <v>108</v>
      </c>
      <c r="AJ49" s="40" t="s">
        <v>313</v>
      </c>
      <c r="AK49" s="39"/>
      <c r="AL49" s="39"/>
      <c r="AM49" s="39"/>
      <c r="AN49" s="39"/>
      <c r="AO49" s="40" t="s">
        <v>108</v>
      </c>
    </row>
    <row r="50" s="5" customFormat="1" ht="87" customHeight="1" spans="1:41">
      <c r="A50" s="25" t="s">
        <v>225</v>
      </c>
      <c r="B50" s="26" t="s">
        <v>321</v>
      </c>
      <c r="C50" s="26" t="s">
        <v>322</v>
      </c>
      <c r="D50" s="26" t="s">
        <v>178</v>
      </c>
      <c r="E50" s="26" t="s">
        <v>323</v>
      </c>
      <c r="F50" s="26" t="s">
        <v>129</v>
      </c>
      <c r="G50" s="26" t="s">
        <v>229</v>
      </c>
      <c r="H50" s="26" t="s">
        <v>324</v>
      </c>
      <c r="I50" s="26">
        <f>J50+O50+P50+Q50+R50+S50+T50+U50+V50</f>
        <v>103</v>
      </c>
      <c r="J50" s="26">
        <f>K50+L50+M50+N50</f>
        <v>103</v>
      </c>
      <c r="K50" s="26">
        <v>103</v>
      </c>
      <c r="L50" s="26"/>
      <c r="M50" s="26"/>
      <c r="N50" s="26"/>
      <c r="O50" s="26"/>
      <c r="P50" s="26"/>
      <c r="Q50" s="26"/>
      <c r="R50" s="26"/>
      <c r="S50" s="26"/>
      <c r="T50" s="26"/>
      <c r="U50" s="26"/>
      <c r="V50" s="26"/>
      <c r="W50" s="26" t="s">
        <v>107</v>
      </c>
      <c r="X50" s="26" t="s">
        <v>108</v>
      </c>
      <c r="Y50" s="26" t="s">
        <v>127</v>
      </c>
      <c r="Z50" s="26" t="s">
        <v>108</v>
      </c>
      <c r="AA50" s="26" t="s">
        <v>108</v>
      </c>
      <c r="AB50" s="26" t="s">
        <v>127</v>
      </c>
      <c r="AC50" s="26">
        <v>132</v>
      </c>
      <c r="AD50" s="26">
        <v>462</v>
      </c>
      <c r="AE50" s="26">
        <v>462</v>
      </c>
      <c r="AF50" s="26" t="s">
        <v>231</v>
      </c>
      <c r="AG50" s="26" t="s">
        <v>325</v>
      </c>
      <c r="AH50" s="26"/>
      <c r="AI50" s="26"/>
      <c r="AJ50" s="26"/>
      <c r="AK50" s="26"/>
      <c r="AL50" s="26"/>
      <c r="AM50" s="26"/>
      <c r="AN50" s="26"/>
      <c r="AO50" s="26" t="s">
        <v>108</v>
      </c>
    </row>
    <row r="51" s="5" customFormat="1" ht="87" customHeight="1" spans="1:41">
      <c r="A51" s="25" t="s">
        <v>225</v>
      </c>
      <c r="B51" s="26" t="s">
        <v>326</v>
      </c>
      <c r="C51" s="26" t="s">
        <v>327</v>
      </c>
      <c r="D51" s="26" t="s">
        <v>178</v>
      </c>
      <c r="E51" s="26" t="s">
        <v>179</v>
      </c>
      <c r="F51" s="26" t="s">
        <v>129</v>
      </c>
      <c r="G51" s="26" t="s">
        <v>229</v>
      </c>
      <c r="H51" s="26" t="s">
        <v>328</v>
      </c>
      <c r="I51" s="26">
        <f>J51+O51+P51+Q51+R51+S51+T51+U51+V51</f>
        <v>103</v>
      </c>
      <c r="J51" s="26">
        <f>K51+L51+M51+N51</f>
        <v>103</v>
      </c>
      <c r="K51" s="26">
        <v>103</v>
      </c>
      <c r="L51" s="26"/>
      <c r="M51" s="26"/>
      <c r="N51" s="26"/>
      <c r="O51" s="26"/>
      <c r="P51" s="26"/>
      <c r="Q51" s="26"/>
      <c r="R51" s="26"/>
      <c r="S51" s="26"/>
      <c r="T51" s="26"/>
      <c r="U51" s="26"/>
      <c r="V51" s="26"/>
      <c r="W51" s="26" t="s">
        <v>107</v>
      </c>
      <c r="X51" s="26" t="s">
        <v>108</v>
      </c>
      <c r="Y51" s="26" t="s">
        <v>127</v>
      </c>
      <c r="Z51" s="26" t="s">
        <v>108</v>
      </c>
      <c r="AA51" s="26" t="s">
        <v>108</v>
      </c>
      <c r="AB51" s="26" t="s">
        <v>127</v>
      </c>
      <c r="AC51" s="26">
        <v>118</v>
      </c>
      <c r="AD51" s="26">
        <v>376</v>
      </c>
      <c r="AE51" s="26">
        <v>376</v>
      </c>
      <c r="AF51" s="26" t="s">
        <v>231</v>
      </c>
      <c r="AG51" s="26" t="s">
        <v>329</v>
      </c>
      <c r="AH51" s="26"/>
      <c r="AI51" s="26"/>
      <c r="AJ51" s="26"/>
      <c r="AK51" s="26"/>
      <c r="AL51" s="26"/>
      <c r="AM51" s="26"/>
      <c r="AN51" s="26"/>
      <c r="AO51" s="26" t="s">
        <v>108</v>
      </c>
    </row>
    <row r="52" s="5" customFormat="1" ht="87" customHeight="1" spans="1:41">
      <c r="A52" s="25" t="s">
        <v>225</v>
      </c>
      <c r="B52" s="26" t="s">
        <v>330</v>
      </c>
      <c r="C52" s="26" t="s">
        <v>331</v>
      </c>
      <c r="D52" s="26" t="s">
        <v>178</v>
      </c>
      <c r="E52" s="26" t="s">
        <v>332</v>
      </c>
      <c r="F52" s="26" t="s">
        <v>129</v>
      </c>
      <c r="G52" s="26" t="s">
        <v>229</v>
      </c>
      <c r="H52" s="26" t="s">
        <v>333</v>
      </c>
      <c r="I52" s="26">
        <f>J52+O52+P52+Q52+R52+S52+T52+U52+V52</f>
        <v>123</v>
      </c>
      <c r="J52" s="26">
        <f>K52+L52+M52+N52</f>
        <v>123</v>
      </c>
      <c r="K52" s="26">
        <v>123</v>
      </c>
      <c r="L52" s="26"/>
      <c r="M52" s="26"/>
      <c r="N52" s="26"/>
      <c r="O52" s="26"/>
      <c r="P52" s="26"/>
      <c r="Q52" s="26"/>
      <c r="R52" s="26"/>
      <c r="S52" s="26"/>
      <c r="T52" s="26"/>
      <c r="U52" s="26"/>
      <c r="V52" s="26"/>
      <c r="W52" s="26" t="s">
        <v>107</v>
      </c>
      <c r="X52" s="26" t="s">
        <v>108</v>
      </c>
      <c r="Y52" s="26" t="s">
        <v>127</v>
      </c>
      <c r="Z52" s="26" t="s">
        <v>108</v>
      </c>
      <c r="AA52" s="26" t="s">
        <v>108</v>
      </c>
      <c r="AB52" s="26" t="s">
        <v>127</v>
      </c>
      <c r="AC52" s="26">
        <v>147</v>
      </c>
      <c r="AD52" s="26">
        <v>525</v>
      </c>
      <c r="AE52" s="26">
        <v>525</v>
      </c>
      <c r="AF52" s="26" t="s">
        <v>231</v>
      </c>
      <c r="AG52" s="26" t="s">
        <v>334</v>
      </c>
      <c r="AH52" s="26"/>
      <c r="AI52" s="26"/>
      <c r="AJ52" s="26"/>
      <c r="AK52" s="26"/>
      <c r="AL52" s="26"/>
      <c r="AM52" s="26"/>
      <c r="AN52" s="26"/>
      <c r="AO52" s="26" t="s">
        <v>108</v>
      </c>
    </row>
    <row r="53" s="5" customFormat="1" ht="136" customHeight="1" spans="1:41">
      <c r="A53" s="25" t="s">
        <v>225</v>
      </c>
      <c r="B53" s="26" t="s">
        <v>335</v>
      </c>
      <c r="C53" s="26" t="s">
        <v>336</v>
      </c>
      <c r="D53" s="26" t="s">
        <v>178</v>
      </c>
      <c r="E53" s="26" t="s">
        <v>337</v>
      </c>
      <c r="F53" s="26" t="s">
        <v>129</v>
      </c>
      <c r="G53" s="26" t="s">
        <v>229</v>
      </c>
      <c r="H53" s="26" t="s">
        <v>338</v>
      </c>
      <c r="I53" s="26">
        <f>J53+O53+P53+Q53+R53+S53+T53+U53+V53</f>
        <v>183</v>
      </c>
      <c r="J53" s="26">
        <f>K53+L53+M53+N53</f>
        <v>183</v>
      </c>
      <c r="K53" s="26">
        <v>63</v>
      </c>
      <c r="L53" s="26">
        <v>120</v>
      </c>
      <c r="M53" s="26"/>
      <c r="N53" s="26"/>
      <c r="O53" s="26"/>
      <c r="P53" s="26"/>
      <c r="Q53" s="26"/>
      <c r="R53" s="26"/>
      <c r="S53" s="26"/>
      <c r="T53" s="26"/>
      <c r="U53" s="26"/>
      <c r="V53" s="26"/>
      <c r="W53" s="26" t="s">
        <v>107</v>
      </c>
      <c r="X53" s="26" t="s">
        <v>108</v>
      </c>
      <c r="Y53" s="26" t="s">
        <v>127</v>
      </c>
      <c r="Z53" s="26" t="s">
        <v>108</v>
      </c>
      <c r="AA53" s="26" t="s">
        <v>108</v>
      </c>
      <c r="AB53" s="26" t="s">
        <v>127</v>
      </c>
      <c r="AC53" s="26">
        <v>137</v>
      </c>
      <c r="AD53" s="26">
        <v>554</v>
      </c>
      <c r="AE53" s="26">
        <v>554</v>
      </c>
      <c r="AF53" s="26" t="s">
        <v>231</v>
      </c>
      <c r="AG53" s="26" t="s">
        <v>339</v>
      </c>
      <c r="AH53" s="26"/>
      <c r="AI53" s="26"/>
      <c r="AJ53" s="26"/>
      <c r="AK53" s="26"/>
      <c r="AL53" s="26"/>
      <c r="AM53" s="26"/>
      <c r="AN53" s="26"/>
      <c r="AO53" s="26" t="s">
        <v>108</v>
      </c>
    </row>
    <row r="54" s="5" customFormat="1" ht="87" customHeight="1" spans="1:41">
      <c r="A54" s="25" t="s">
        <v>225</v>
      </c>
      <c r="B54" s="26" t="s">
        <v>340</v>
      </c>
      <c r="C54" s="26" t="s">
        <v>341</v>
      </c>
      <c r="D54" s="26" t="s">
        <v>342</v>
      </c>
      <c r="E54" s="26" t="s">
        <v>343</v>
      </c>
      <c r="F54" s="26" t="s">
        <v>129</v>
      </c>
      <c r="G54" s="26" t="s">
        <v>229</v>
      </c>
      <c r="H54" s="26" t="s">
        <v>344</v>
      </c>
      <c r="I54" s="26">
        <f>J54+O54+P54+Q54+R54+S54+T54+U54+V54</f>
        <v>163</v>
      </c>
      <c r="J54" s="26">
        <f>K54+L54+M54+N54</f>
        <v>163</v>
      </c>
      <c r="K54" s="26">
        <v>63</v>
      </c>
      <c r="L54" s="26"/>
      <c r="M54" s="26"/>
      <c r="N54" s="26">
        <v>100</v>
      </c>
      <c r="O54" s="26"/>
      <c r="P54" s="26"/>
      <c r="Q54" s="26"/>
      <c r="R54" s="26"/>
      <c r="S54" s="26"/>
      <c r="T54" s="26"/>
      <c r="U54" s="26"/>
      <c r="V54" s="26"/>
      <c r="W54" s="26" t="s">
        <v>107</v>
      </c>
      <c r="X54" s="26" t="s">
        <v>108</v>
      </c>
      <c r="Y54" s="26" t="s">
        <v>127</v>
      </c>
      <c r="Z54" s="26" t="s">
        <v>108</v>
      </c>
      <c r="AA54" s="26" t="s">
        <v>108</v>
      </c>
      <c r="AB54" s="26" t="s">
        <v>127</v>
      </c>
      <c r="AC54" s="26">
        <v>70</v>
      </c>
      <c r="AD54" s="26">
        <v>257</v>
      </c>
      <c r="AE54" s="26">
        <v>252</v>
      </c>
      <c r="AF54" s="26" t="s">
        <v>231</v>
      </c>
      <c r="AG54" s="26" t="s">
        <v>345</v>
      </c>
      <c r="AH54" s="26"/>
      <c r="AI54" s="26"/>
      <c r="AJ54" s="26"/>
      <c r="AK54" s="26"/>
      <c r="AL54" s="26"/>
      <c r="AM54" s="26"/>
      <c r="AN54" s="26"/>
      <c r="AO54" s="26" t="s">
        <v>108</v>
      </c>
    </row>
    <row r="55" s="5" customFormat="1" ht="87" customHeight="1" spans="1:41">
      <c r="A55" s="25" t="s">
        <v>225</v>
      </c>
      <c r="B55" s="26" t="s">
        <v>346</v>
      </c>
      <c r="C55" s="26" t="s">
        <v>347</v>
      </c>
      <c r="D55" s="26" t="s">
        <v>178</v>
      </c>
      <c r="E55" s="26" t="s">
        <v>348</v>
      </c>
      <c r="F55" s="26" t="s">
        <v>129</v>
      </c>
      <c r="G55" s="26" t="s">
        <v>229</v>
      </c>
      <c r="H55" s="26" t="s">
        <v>349</v>
      </c>
      <c r="I55" s="26">
        <f>J55+O55+P55+Q55+R55+S55+T55+U55+V55</f>
        <v>263</v>
      </c>
      <c r="J55" s="26">
        <f>K55+L55+M55+N55</f>
        <v>263</v>
      </c>
      <c r="K55" s="26">
        <v>63</v>
      </c>
      <c r="L55" s="26"/>
      <c r="M55" s="26"/>
      <c r="N55" s="26">
        <v>200</v>
      </c>
      <c r="O55" s="26"/>
      <c r="P55" s="26"/>
      <c r="Q55" s="26"/>
      <c r="R55" s="26"/>
      <c r="S55" s="26"/>
      <c r="T55" s="26"/>
      <c r="U55" s="26"/>
      <c r="V55" s="26"/>
      <c r="W55" s="26" t="s">
        <v>107</v>
      </c>
      <c r="X55" s="26" t="s">
        <v>108</v>
      </c>
      <c r="Y55" s="26" t="s">
        <v>127</v>
      </c>
      <c r="Z55" s="26" t="s">
        <v>108</v>
      </c>
      <c r="AA55" s="26" t="s">
        <v>108</v>
      </c>
      <c r="AB55" s="26" t="s">
        <v>127</v>
      </c>
      <c r="AC55" s="26">
        <v>64</v>
      </c>
      <c r="AD55" s="26">
        <v>187</v>
      </c>
      <c r="AE55" s="26">
        <v>187</v>
      </c>
      <c r="AF55" s="26" t="s">
        <v>231</v>
      </c>
      <c r="AG55" s="26" t="s">
        <v>350</v>
      </c>
      <c r="AH55" s="26"/>
      <c r="AI55" s="26"/>
      <c r="AJ55" s="26"/>
      <c r="AK55" s="26"/>
      <c r="AL55" s="26"/>
      <c r="AM55" s="26"/>
      <c r="AN55" s="26"/>
      <c r="AO55" s="26" t="s">
        <v>108</v>
      </c>
    </row>
    <row r="56" s="5" customFormat="1" ht="111" customHeight="1" spans="1:41">
      <c r="A56" s="25" t="s">
        <v>225</v>
      </c>
      <c r="B56" s="26" t="s">
        <v>351</v>
      </c>
      <c r="C56" s="26" t="s">
        <v>352</v>
      </c>
      <c r="D56" s="26" t="s">
        <v>178</v>
      </c>
      <c r="E56" s="26" t="s">
        <v>348</v>
      </c>
      <c r="F56" s="26" t="s">
        <v>129</v>
      </c>
      <c r="G56" s="26" t="s">
        <v>229</v>
      </c>
      <c r="H56" s="26" t="s">
        <v>349</v>
      </c>
      <c r="I56" s="26">
        <f>J56+O56+P56+Q56+R56+S56+T56+U56+V56</f>
        <v>83</v>
      </c>
      <c r="J56" s="26">
        <f>K56+L56+M56+N56</f>
        <v>83</v>
      </c>
      <c r="K56" s="26">
        <v>63</v>
      </c>
      <c r="L56" s="26"/>
      <c r="M56" s="26"/>
      <c r="N56" s="26">
        <v>20</v>
      </c>
      <c r="O56" s="26"/>
      <c r="P56" s="26"/>
      <c r="Q56" s="26"/>
      <c r="R56" s="26"/>
      <c r="S56" s="26"/>
      <c r="T56" s="26"/>
      <c r="U56" s="26"/>
      <c r="V56" s="26"/>
      <c r="W56" s="26" t="s">
        <v>107</v>
      </c>
      <c r="X56" s="26" t="s">
        <v>108</v>
      </c>
      <c r="Y56" s="26" t="s">
        <v>127</v>
      </c>
      <c r="Z56" s="26" t="s">
        <v>108</v>
      </c>
      <c r="AA56" s="26" t="s">
        <v>108</v>
      </c>
      <c r="AB56" s="26" t="s">
        <v>127</v>
      </c>
      <c r="AC56" s="26">
        <v>64</v>
      </c>
      <c r="AD56" s="26">
        <v>187</v>
      </c>
      <c r="AE56" s="26">
        <v>187</v>
      </c>
      <c r="AF56" s="26" t="s">
        <v>231</v>
      </c>
      <c r="AG56" s="26" t="s">
        <v>353</v>
      </c>
      <c r="AH56" s="26"/>
      <c r="AI56" s="26"/>
      <c r="AJ56" s="26"/>
      <c r="AK56" s="26"/>
      <c r="AL56" s="26"/>
      <c r="AM56" s="26"/>
      <c r="AN56" s="26"/>
      <c r="AO56" s="26" t="s">
        <v>108</v>
      </c>
    </row>
    <row r="57" s="5" customFormat="1" ht="111" customHeight="1" spans="1:41">
      <c r="A57" s="25" t="s">
        <v>225</v>
      </c>
      <c r="B57" s="26" t="s">
        <v>354</v>
      </c>
      <c r="C57" s="26" t="s">
        <v>355</v>
      </c>
      <c r="D57" s="41" t="s">
        <v>178</v>
      </c>
      <c r="E57" s="41" t="s">
        <v>348</v>
      </c>
      <c r="F57" s="26" t="s">
        <v>129</v>
      </c>
      <c r="G57" s="26" t="s">
        <v>229</v>
      </c>
      <c r="H57" s="26" t="s">
        <v>349</v>
      </c>
      <c r="I57" s="26">
        <f>J57+O57+P57+Q57+R57+S57+T57+U57+V57</f>
        <v>83</v>
      </c>
      <c r="J57" s="26">
        <f>K57+L57+M57+N57</f>
        <v>83</v>
      </c>
      <c r="K57" s="26">
        <v>63</v>
      </c>
      <c r="L57" s="26"/>
      <c r="M57" s="26"/>
      <c r="N57" s="26">
        <v>20</v>
      </c>
      <c r="O57" s="45"/>
      <c r="P57" s="26"/>
      <c r="Q57" s="26"/>
      <c r="R57" s="26"/>
      <c r="S57" s="26"/>
      <c r="T57" s="26"/>
      <c r="U57" s="26"/>
      <c r="V57" s="26"/>
      <c r="W57" s="26" t="s">
        <v>107</v>
      </c>
      <c r="X57" s="26" t="s">
        <v>108</v>
      </c>
      <c r="Y57" s="26" t="s">
        <v>127</v>
      </c>
      <c r="Z57" s="26" t="s">
        <v>108</v>
      </c>
      <c r="AA57" s="26" t="s">
        <v>108</v>
      </c>
      <c r="AB57" s="26" t="s">
        <v>127</v>
      </c>
      <c r="AC57" s="26">
        <v>64</v>
      </c>
      <c r="AD57" s="26">
        <v>187</v>
      </c>
      <c r="AE57" s="26">
        <v>187</v>
      </c>
      <c r="AF57" s="26" t="s">
        <v>231</v>
      </c>
      <c r="AG57" s="27" t="s">
        <v>356</v>
      </c>
      <c r="AH57" s="26"/>
      <c r="AI57" s="26"/>
      <c r="AJ57" s="26"/>
      <c r="AK57" s="26"/>
      <c r="AL57" s="26"/>
      <c r="AM57" s="26"/>
      <c r="AN57" s="26"/>
      <c r="AO57" s="26" t="s">
        <v>108</v>
      </c>
    </row>
    <row r="58" s="5" customFormat="1" ht="111" customHeight="1" spans="1:41">
      <c r="A58" s="25" t="s">
        <v>225</v>
      </c>
      <c r="B58" s="26" t="s">
        <v>357</v>
      </c>
      <c r="C58" s="26" t="s">
        <v>358</v>
      </c>
      <c r="D58" s="41" t="s">
        <v>178</v>
      </c>
      <c r="E58" s="41" t="s">
        <v>323</v>
      </c>
      <c r="F58" s="26" t="s">
        <v>129</v>
      </c>
      <c r="G58" s="26" t="s">
        <v>229</v>
      </c>
      <c r="H58" s="26" t="s">
        <v>324</v>
      </c>
      <c r="I58" s="26">
        <f>J58+O58+P58+Q58+R58+S58+T58+U58+V58</f>
        <v>163</v>
      </c>
      <c r="J58" s="26">
        <f>K58+L58+M58+N58</f>
        <v>163</v>
      </c>
      <c r="K58" s="26">
        <v>163</v>
      </c>
      <c r="L58" s="26"/>
      <c r="M58" s="26"/>
      <c r="N58" s="26"/>
      <c r="O58" s="26"/>
      <c r="P58" s="26"/>
      <c r="Q58" s="26"/>
      <c r="R58" s="26"/>
      <c r="S58" s="26"/>
      <c r="T58" s="26"/>
      <c r="U58" s="26"/>
      <c r="V58" s="26"/>
      <c r="W58" s="26" t="s">
        <v>107</v>
      </c>
      <c r="X58" s="26" t="s">
        <v>108</v>
      </c>
      <c r="Y58" s="26" t="s">
        <v>127</v>
      </c>
      <c r="Z58" s="26" t="s">
        <v>108</v>
      </c>
      <c r="AA58" s="26" t="s">
        <v>108</v>
      </c>
      <c r="AB58" s="26" t="s">
        <v>127</v>
      </c>
      <c r="AC58" s="26">
        <v>132</v>
      </c>
      <c r="AD58" s="26">
        <v>526</v>
      </c>
      <c r="AE58" s="26">
        <v>526</v>
      </c>
      <c r="AF58" s="26" t="s">
        <v>231</v>
      </c>
      <c r="AG58" s="26" t="s">
        <v>359</v>
      </c>
      <c r="AH58" s="26"/>
      <c r="AI58" s="26"/>
      <c r="AJ58" s="26"/>
      <c r="AK58" s="26"/>
      <c r="AL58" s="26"/>
      <c r="AM58" s="26"/>
      <c r="AN58" s="26"/>
      <c r="AO58" s="26" t="s">
        <v>108</v>
      </c>
    </row>
    <row r="59" s="5" customFormat="1" ht="111" customHeight="1" spans="1:41">
      <c r="A59" s="25" t="s">
        <v>225</v>
      </c>
      <c r="B59" s="26" t="s">
        <v>360</v>
      </c>
      <c r="C59" s="26" t="s">
        <v>361</v>
      </c>
      <c r="D59" s="41" t="s">
        <v>178</v>
      </c>
      <c r="E59" s="41" t="s">
        <v>332</v>
      </c>
      <c r="F59" s="26" t="s">
        <v>129</v>
      </c>
      <c r="G59" s="26" t="s">
        <v>229</v>
      </c>
      <c r="H59" s="26" t="s">
        <v>333</v>
      </c>
      <c r="I59" s="26">
        <f t="shared" ref="I59:I90" si="5">J59+O59+P59+Q59+R59+S59+T59+U59+V59</f>
        <v>163</v>
      </c>
      <c r="J59" s="26">
        <f t="shared" ref="J59:J90" si="6">K59+L59+M59+N59</f>
        <v>163</v>
      </c>
      <c r="K59" s="26">
        <v>163</v>
      </c>
      <c r="L59" s="26"/>
      <c r="M59" s="26"/>
      <c r="N59" s="26"/>
      <c r="O59" s="26"/>
      <c r="P59" s="26"/>
      <c r="Q59" s="26"/>
      <c r="R59" s="26"/>
      <c r="S59" s="26"/>
      <c r="T59" s="26"/>
      <c r="U59" s="26"/>
      <c r="V59" s="26"/>
      <c r="W59" s="26" t="s">
        <v>107</v>
      </c>
      <c r="X59" s="26" t="s">
        <v>108</v>
      </c>
      <c r="Y59" s="26" t="s">
        <v>127</v>
      </c>
      <c r="Z59" s="26" t="s">
        <v>108</v>
      </c>
      <c r="AA59" s="26" t="s">
        <v>108</v>
      </c>
      <c r="AB59" s="26" t="s">
        <v>127</v>
      </c>
      <c r="AC59" s="26">
        <v>147</v>
      </c>
      <c r="AD59" s="26">
        <v>525</v>
      </c>
      <c r="AE59" s="26">
        <v>525</v>
      </c>
      <c r="AF59" s="26" t="s">
        <v>231</v>
      </c>
      <c r="AG59" s="26" t="s">
        <v>362</v>
      </c>
      <c r="AH59" s="26"/>
      <c r="AI59" s="26"/>
      <c r="AJ59" s="26"/>
      <c r="AK59" s="26"/>
      <c r="AL59" s="26"/>
      <c r="AM59" s="26"/>
      <c r="AN59" s="26"/>
      <c r="AO59" s="26" t="s">
        <v>108</v>
      </c>
    </row>
    <row r="60" s="5" customFormat="1" ht="111" customHeight="1" spans="1:41">
      <c r="A60" s="25" t="s">
        <v>225</v>
      </c>
      <c r="B60" s="26" t="s">
        <v>363</v>
      </c>
      <c r="C60" s="41" t="s">
        <v>364</v>
      </c>
      <c r="D60" s="41" t="s">
        <v>178</v>
      </c>
      <c r="E60" s="41" t="s">
        <v>332</v>
      </c>
      <c r="F60" s="26" t="s">
        <v>129</v>
      </c>
      <c r="G60" s="26" t="s">
        <v>229</v>
      </c>
      <c r="H60" s="26" t="s">
        <v>333</v>
      </c>
      <c r="I60" s="26">
        <f>J60+O60+P60+Q60+R60+S60+T60+U60+V60</f>
        <v>92</v>
      </c>
      <c r="J60" s="26">
        <f>K60+L60+M60+N60</f>
        <v>92</v>
      </c>
      <c r="K60" s="26">
        <v>92</v>
      </c>
      <c r="L60" s="26"/>
      <c r="M60" s="26"/>
      <c r="N60" s="26"/>
      <c r="O60" s="26"/>
      <c r="P60" s="26"/>
      <c r="Q60" s="26"/>
      <c r="R60" s="26"/>
      <c r="S60" s="26"/>
      <c r="T60" s="26"/>
      <c r="U60" s="26"/>
      <c r="V60" s="26"/>
      <c r="W60" s="26" t="s">
        <v>107</v>
      </c>
      <c r="X60" s="26" t="s">
        <v>108</v>
      </c>
      <c r="Y60" s="26" t="s">
        <v>127</v>
      </c>
      <c r="Z60" s="26" t="s">
        <v>108</v>
      </c>
      <c r="AA60" s="26" t="s">
        <v>108</v>
      </c>
      <c r="AB60" s="26" t="s">
        <v>127</v>
      </c>
      <c r="AC60" s="26">
        <v>147</v>
      </c>
      <c r="AD60" s="26">
        <v>525</v>
      </c>
      <c r="AE60" s="26">
        <v>525</v>
      </c>
      <c r="AF60" s="26" t="s">
        <v>231</v>
      </c>
      <c r="AG60" s="26" t="s">
        <v>365</v>
      </c>
      <c r="AH60" s="26"/>
      <c r="AI60" s="26"/>
      <c r="AJ60" s="26"/>
      <c r="AK60" s="26"/>
      <c r="AL60" s="26"/>
      <c r="AM60" s="26"/>
      <c r="AN60" s="26"/>
      <c r="AO60" s="26" t="s">
        <v>108</v>
      </c>
    </row>
    <row r="61" s="5" customFormat="1" ht="87" customHeight="1" spans="1:41">
      <c r="A61" s="25" t="s">
        <v>225</v>
      </c>
      <c r="B61" s="26" t="s">
        <v>366</v>
      </c>
      <c r="C61" s="41" t="s">
        <v>367</v>
      </c>
      <c r="D61" s="41" t="s">
        <v>178</v>
      </c>
      <c r="E61" s="41" t="s">
        <v>179</v>
      </c>
      <c r="F61" s="26" t="s">
        <v>129</v>
      </c>
      <c r="G61" s="26" t="s">
        <v>229</v>
      </c>
      <c r="H61" s="26" t="s">
        <v>328</v>
      </c>
      <c r="I61" s="26">
        <f>J61+O61+P61+Q61+R61+S61+T61+U61+V61</f>
        <v>98</v>
      </c>
      <c r="J61" s="26">
        <f>K61+L61+M61+N61</f>
        <v>98</v>
      </c>
      <c r="K61" s="26">
        <v>63</v>
      </c>
      <c r="L61" s="26">
        <v>35</v>
      </c>
      <c r="M61" s="26"/>
      <c r="N61" s="26"/>
      <c r="O61" s="26"/>
      <c r="P61" s="26"/>
      <c r="Q61" s="26"/>
      <c r="R61" s="26"/>
      <c r="S61" s="26"/>
      <c r="T61" s="26"/>
      <c r="U61" s="26"/>
      <c r="V61" s="26"/>
      <c r="W61" s="26" t="s">
        <v>107</v>
      </c>
      <c r="X61" s="26" t="s">
        <v>108</v>
      </c>
      <c r="Y61" s="26" t="s">
        <v>127</v>
      </c>
      <c r="Z61" s="26" t="s">
        <v>108</v>
      </c>
      <c r="AA61" s="26" t="s">
        <v>108</v>
      </c>
      <c r="AB61" s="26" t="s">
        <v>127</v>
      </c>
      <c r="AC61" s="26">
        <v>118</v>
      </c>
      <c r="AD61" s="26">
        <v>376</v>
      </c>
      <c r="AE61" s="26">
        <v>376</v>
      </c>
      <c r="AF61" s="26" t="s">
        <v>231</v>
      </c>
      <c r="AG61" s="26" t="s">
        <v>368</v>
      </c>
      <c r="AH61" s="26"/>
      <c r="AI61" s="26"/>
      <c r="AJ61" s="26"/>
      <c r="AK61" s="26"/>
      <c r="AL61" s="26"/>
      <c r="AM61" s="26"/>
      <c r="AN61" s="26"/>
      <c r="AO61" s="26" t="s">
        <v>108</v>
      </c>
    </row>
    <row r="62" s="5" customFormat="1" ht="87" customHeight="1" spans="1:41">
      <c r="A62" s="25" t="s">
        <v>225</v>
      </c>
      <c r="B62" s="26" t="s">
        <v>369</v>
      </c>
      <c r="C62" s="41" t="s">
        <v>370</v>
      </c>
      <c r="D62" s="41" t="s">
        <v>178</v>
      </c>
      <c r="E62" s="41" t="s">
        <v>337</v>
      </c>
      <c r="F62" s="26" t="s">
        <v>129</v>
      </c>
      <c r="G62" s="26" t="s">
        <v>229</v>
      </c>
      <c r="H62" s="26" t="s">
        <v>338</v>
      </c>
      <c r="I62" s="26">
        <f>J62+O62+P62+Q62+R62+S62+T62+U62+V62</f>
        <v>65</v>
      </c>
      <c r="J62" s="26">
        <f>K62+L62+M62+N62</f>
        <v>65</v>
      </c>
      <c r="K62" s="26">
        <v>30</v>
      </c>
      <c r="L62" s="26">
        <v>35</v>
      </c>
      <c r="M62" s="26"/>
      <c r="N62" s="26"/>
      <c r="O62" s="26"/>
      <c r="P62" s="26"/>
      <c r="Q62" s="26"/>
      <c r="R62" s="26"/>
      <c r="S62" s="26"/>
      <c r="T62" s="26"/>
      <c r="U62" s="26"/>
      <c r="V62" s="26"/>
      <c r="W62" s="26" t="s">
        <v>107</v>
      </c>
      <c r="X62" s="26" t="s">
        <v>108</v>
      </c>
      <c r="Y62" s="26" t="s">
        <v>127</v>
      </c>
      <c r="Z62" s="26" t="s">
        <v>108</v>
      </c>
      <c r="AA62" s="26" t="s">
        <v>108</v>
      </c>
      <c r="AB62" s="26" t="s">
        <v>127</v>
      </c>
      <c r="AC62" s="26">
        <v>137</v>
      </c>
      <c r="AD62" s="26">
        <v>554</v>
      </c>
      <c r="AE62" s="26">
        <v>554</v>
      </c>
      <c r="AF62" s="26" t="s">
        <v>231</v>
      </c>
      <c r="AG62" s="26" t="s">
        <v>371</v>
      </c>
      <c r="AH62" s="26"/>
      <c r="AI62" s="26"/>
      <c r="AJ62" s="26"/>
      <c r="AK62" s="26"/>
      <c r="AL62" s="26"/>
      <c r="AM62" s="26"/>
      <c r="AN62" s="26"/>
      <c r="AO62" s="26" t="s">
        <v>108</v>
      </c>
    </row>
    <row r="63" s="5" customFormat="1" ht="87" customHeight="1" spans="1:41">
      <c r="A63" s="25" t="s">
        <v>225</v>
      </c>
      <c r="B63" s="26" t="s">
        <v>372</v>
      </c>
      <c r="C63" s="38" t="s">
        <v>373</v>
      </c>
      <c r="D63" s="41" t="s">
        <v>178</v>
      </c>
      <c r="E63" s="41" t="s">
        <v>374</v>
      </c>
      <c r="F63" s="26" t="s">
        <v>129</v>
      </c>
      <c r="G63" s="26" t="s">
        <v>229</v>
      </c>
      <c r="H63" s="26" t="s">
        <v>375</v>
      </c>
      <c r="I63" s="26">
        <f>J63+O63+P63+Q63+R63+S63+T63+U63+V63</f>
        <v>60</v>
      </c>
      <c r="J63" s="26">
        <f>K63+L63+M63+N63</f>
        <v>60</v>
      </c>
      <c r="K63" s="26">
        <v>30</v>
      </c>
      <c r="L63" s="26"/>
      <c r="M63" s="26"/>
      <c r="N63" s="26">
        <v>30</v>
      </c>
      <c r="O63" s="45"/>
      <c r="P63" s="26"/>
      <c r="Q63" s="26"/>
      <c r="R63" s="26"/>
      <c r="S63" s="26"/>
      <c r="T63" s="26"/>
      <c r="U63" s="26"/>
      <c r="V63" s="26"/>
      <c r="W63" s="26" t="s">
        <v>107</v>
      </c>
      <c r="X63" s="26" t="s">
        <v>108</v>
      </c>
      <c r="Y63" s="26" t="s">
        <v>127</v>
      </c>
      <c r="Z63" s="26" t="s">
        <v>108</v>
      </c>
      <c r="AA63" s="26" t="s">
        <v>108</v>
      </c>
      <c r="AB63" s="26" t="s">
        <v>127</v>
      </c>
      <c r="AC63" s="26">
        <v>60</v>
      </c>
      <c r="AD63" s="26">
        <v>190</v>
      </c>
      <c r="AE63" s="26">
        <v>190</v>
      </c>
      <c r="AF63" s="26" t="s">
        <v>231</v>
      </c>
      <c r="AG63" s="27" t="s">
        <v>376</v>
      </c>
      <c r="AH63" s="26"/>
      <c r="AI63" s="26"/>
      <c r="AJ63" s="26"/>
      <c r="AK63" s="26"/>
      <c r="AL63" s="26"/>
      <c r="AM63" s="26"/>
      <c r="AN63" s="26"/>
      <c r="AO63" s="26" t="s">
        <v>108</v>
      </c>
    </row>
    <row r="64" s="5" customFormat="1" ht="109" customHeight="1" spans="1:41">
      <c r="A64" s="25" t="s">
        <v>225</v>
      </c>
      <c r="B64" s="26" t="s">
        <v>377</v>
      </c>
      <c r="C64" s="38" t="s">
        <v>378</v>
      </c>
      <c r="D64" s="41" t="s">
        <v>178</v>
      </c>
      <c r="E64" s="41" t="s">
        <v>379</v>
      </c>
      <c r="F64" s="26" t="s">
        <v>129</v>
      </c>
      <c r="G64" s="26" t="s">
        <v>229</v>
      </c>
      <c r="H64" s="26" t="s">
        <v>380</v>
      </c>
      <c r="I64" s="26">
        <f>J64+O64+P64+Q64+R64+S64+T64+U64+V64</f>
        <v>93</v>
      </c>
      <c r="J64" s="26">
        <f>K64+L64+M64+N64</f>
        <v>93</v>
      </c>
      <c r="K64" s="26">
        <v>93</v>
      </c>
      <c r="L64" s="26"/>
      <c r="M64" s="26"/>
      <c r="N64" s="26"/>
      <c r="O64" s="45"/>
      <c r="P64" s="26"/>
      <c r="Q64" s="26"/>
      <c r="R64" s="26"/>
      <c r="S64" s="26"/>
      <c r="T64" s="26"/>
      <c r="U64" s="26"/>
      <c r="V64" s="26"/>
      <c r="W64" s="26" t="s">
        <v>107</v>
      </c>
      <c r="X64" s="26" t="s">
        <v>108</v>
      </c>
      <c r="Y64" s="26" t="s">
        <v>127</v>
      </c>
      <c r="Z64" s="26" t="s">
        <v>108</v>
      </c>
      <c r="AA64" s="26" t="s">
        <v>108</v>
      </c>
      <c r="AB64" s="26" t="s">
        <v>127</v>
      </c>
      <c r="AC64" s="26">
        <v>139</v>
      </c>
      <c r="AD64" s="26">
        <v>587</v>
      </c>
      <c r="AE64" s="26">
        <v>587</v>
      </c>
      <c r="AF64" s="26" t="s">
        <v>231</v>
      </c>
      <c r="AG64" s="27" t="s">
        <v>381</v>
      </c>
      <c r="AH64" s="26"/>
      <c r="AI64" s="26"/>
      <c r="AJ64" s="26"/>
      <c r="AK64" s="26"/>
      <c r="AL64" s="26"/>
      <c r="AM64" s="26"/>
      <c r="AN64" s="26"/>
      <c r="AO64" s="26" t="s">
        <v>108</v>
      </c>
    </row>
    <row r="65" s="6" customFormat="1" ht="134" customHeight="1" spans="1:41">
      <c r="A65" s="39" t="s">
        <v>225</v>
      </c>
      <c r="B65" s="40" t="s">
        <v>382</v>
      </c>
      <c r="C65" s="39" t="s">
        <v>383</v>
      </c>
      <c r="D65" s="40" t="s">
        <v>184</v>
      </c>
      <c r="E65" s="40" t="s">
        <v>185</v>
      </c>
      <c r="F65" s="40" t="s">
        <v>129</v>
      </c>
      <c r="G65" s="40" t="s">
        <v>229</v>
      </c>
      <c r="H65" s="40" t="s">
        <v>384</v>
      </c>
      <c r="I65" s="26">
        <f>J65+O65+P65+Q65+R65+S65+T65+U65+V65</f>
        <v>196</v>
      </c>
      <c r="J65" s="26">
        <f>K65+L65+M65+N65</f>
        <v>196</v>
      </c>
      <c r="K65" s="23">
        <v>63</v>
      </c>
      <c r="L65" s="61">
        <v>133</v>
      </c>
      <c r="M65" s="61"/>
      <c r="N65" s="40"/>
      <c r="O65" s="40"/>
      <c r="P65" s="40"/>
      <c r="Q65" s="40"/>
      <c r="R65" s="40"/>
      <c r="S65" s="40"/>
      <c r="T65" s="40"/>
      <c r="U65" s="40"/>
      <c r="V65" s="40"/>
      <c r="W65" s="40" t="s">
        <v>107</v>
      </c>
      <c r="X65" s="40" t="s">
        <v>108</v>
      </c>
      <c r="Y65" s="40" t="s">
        <v>108</v>
      </c>
      <c r="Z65" s="40" t="s">
        <v>108</v>
      </c>
      <c r="AA65" s="40" t="s">
        <v>108</v>
      </c>
      <c r="AB65" s="40" t="s">
        <v>127</v>
      </c>
      <c r="AC65" s="40">
        <v>133</v>
      </c>
      <c r="AD65" s="40">
        <v>378</v>
      </c>
      <c r="AE65" s="40">
        <v>378</v>
      </c>
      <c r="AF65" s="40" t="s">
        <v>385</v>
      </c>
      <c r="AG65" s="40" t="s">
        <v>386</v>
      </c>
      <c r="AH65" s="40"/>
      <c r="AI65" s="40" t="s">
        <v>108</v>
      </c>
      <c r="AJ65" s="40" t="s">
        <v>313</v>
      </c>
      <c r="AK65" s="40"/>
      <c r="AL65" s="40"/>
      <c r="AM65" s="40"/>
      <c r="AN65" s="40"/>
      <c r="AO65" s="40" t="s">
        <v>108</v>
      </c>
    </row>
    <row r="66" s="6" customFormat="1" ht="85" customHeight="1" spans="1:41">
      <c r="A66" s="39" t="s">
        <v>225</v>
      </c>
      <c r="B66" s="40" t="s">
        <v>387</v>
      </c>
      <c r="C66" s="40" t="s">
        <v>247</v>
      </c>
      <c r="D66" s="40" t="s">
        <v>184</v>
      </c>
      <c r="E66" s="40" t="s">
        <v>185</v>
      </c>
      <c r="F66" s="40" t="s">
        <v>125</v>
      </c>
      <c r="G66" s="40" t="s">
        <v>229</v>
      </c>
      <c r="H66" s="40" t="s">
        <v>384</v>
      </c>
      <c r="I66" s="26">
        <f>J66+O66+P66+Q66+R66+S66+T66+U66+V66</f>
        <v>63</v>
      </c>
      <c r="J66" s="26">
        <f>K66+L66+M66+N66</f>
        <v>63</v>
      </c>
      <c r="K66" s="40">
        <v>63</v>
      </c>
      <c r="L66" s="40"/>
      <c r="M66" s="40"/>
      <c r="N66" s="40"/>
      <c r="O66" s="40"/>
      <c r="P66" s="40"/>
      <c r="Q66" s="40"/>
      <c r="R66" s="40"/>
      <c r="S66" s="40"/>
      <c r="T66" s="40"/>
      <c r="U66" s="40"/>
      <c r="V66" s="40"/>
      <c r="W66" s="40" t="s">
        <v>107</v>
      </c>
      <c r="X66" s="40" t="s">
        <v>108</v>
      </c>
      <c r="Y66" s="40" t="s">
        <v>108</v>
      </c>
      <c r="Z66" s="40" t="s">
        <v>108</v>
      </c>
      <c r="AA66" s="40" t="s">
        <v>108</v>
      </c>
      <c r="AB66" s="40" t="s">
        <v>127</v>
      </c>
      <c r="AC66" s="40">
        <v>133</v>
      </c>
      <c r="AD66" s="40">
        <v>378</v>
      </c>
      <c r="AE66" s="40">
        <v>378</v>
      </c>
      <c r="AF66" s="40" t="s">
        <v>385</v>
      </c>
      <c r="AG66" s="40" t="s">
        <v>386</v>
      </c>
      <c r="AH66" s="40"/>
      <c r="AI66" s="40"/>
      <c r="AJ66" s="40"/>
      <c r="AK66" s="40"/>
      <c r="AL66" s="40"/>
      <c r="AM66" s="40"/>
      <c r="AN66" s="40"/>
      <c r="AO66" s="40" t="s">
        <v>108</v>
      </c>
    </row>
    <row r="67" s="6" customFormat="1" ht="102" customHeight="1" spans="1:41">
      <c r="A67" s="39" t="s">
        <v>225</v>
      </c>
      <c r="B67" s="40" t="s">
        <v>388</v>
      </c>
      <c r="C67" s="40" t="s">
        <v>389</v>
      </c>
      <c r="D67" s="40" t="s">
        <v>390</v>
      </c>
      <c r="E67" s="40" t="s">
        <v>391</v>
      </c>
      <c r="F67" s="40" t="s">
        <v>129</v>
      </c>
      <c r="G67" s="40" t="s">
        <v>229</v>
      </c>
      <c r="H67" s="40" t="s">
        <v>392</v>
      </c>
      <c r="I67" s="26">
        <f>J67+O67+P67+Q67+R67+S67+T67+U67+V67</f>
        <v>296</v>
      </c>
      <c r="J67" s="26">
        <f>K67+L67+M67+N67</f>
        <v>296</v>
      </c>
      <c r="K67" s="40">
        <v>163</v>
      </c>
      <c r="L67" s="40">
        <v>133</v>
      </c>
      <c r="M67" s="40"/>
      <c r="N67" s="40"/>
      <c r="O67" s="40"/>
      <c r="P67" s="40"/>
      <c r="Q67" s="40"/>
      <c r="R67" s="40"/>
      <c r="S67" s="40"/>
      <c r="T67" s="40"/>
      <c r="U67" s="40"/>
      <c r="V67" s="40"/>
      <c r="W67" s="40" t="s">
        <v>107</v>
      </c>
      <c r="X67" s="40" t="s">
        <v>108</v>
      </c>
      <c r="Y67" s="40" t="s">
        <v>127</v>
      </c>
      <c r="Z67" s="40" t="s">
        <v>108</v>
      </c>
      <c r="AA67" s="40" t="s">
        <v>108</v>
      </c>
      <c r="AB67" s="40" t="s">
        <v>127</v>
      </c>
      <c r="AC67" s="40">
        <v>84</v>
      </c>
      <c r="AD67" s="40">
        <v>227</v>
      </c>
      <c r="AE67" s="40">
        <v>750</v>
      </c>
      <c r="AF67" s="40" t="s">
        <v>393</v>
      </c>
      <c r="AG67" s="40" t="s">
        <v>394</v>
      </c>
      <c r="AH67" s="40"/>
      <c r="AI67" s="40" t="s">
        <v>108</v>
      </c>
      <c r="AJ67" s="40" t="s">
        <v>395</v>
      </c>
      <c r="AK67" s="40"/>
      <c r="AL67" s="40"/>
      <c r="AM67" s="40"/>
      <c r="AN67" s="40"/>
      <c r="AO67" s="40" t="s">
        <v>108</v>
      </c>
    </row>
    <row r="68" s="5" customFormat="1" ht="57" spans="1:41">
      <c r="A68" s="25" t="s">
        <v>225</v>
      </c>
      <c r="B68" s="53" t="s">
        <v>396</v>
      </c>
      <c r="C68" s="54" t="s">
        <v>397</v>
      </c>
      <c r="D68" s="55" t="s">
        <v>390</v>
      </c>
      <c r="E68" s="54" t="s">
        <v>391</v>
      </c>
      <c r="F68" s="54" t="s">
        <v>129</v>
      </c>
      <c r="G68" s="54" t="s">
        <v>229</v>
      </c>
      <c r="H68" s="54" t="s">
        <v>392</v>
      </c>
      <c r="I68" s="26">
        <f>J68+O68+P68+Q68+R68+S68+T68+U68+V68</f>
        <v>83</v>
      </c>
      <c r="J68" s="26">
        <f>K68+L68+M68+N68</f>
        <v>83</v>
      </c>
      <c r="K68" s="54">
        <v>83</v>
      </c>
      <c r="L68" s="54"/>
      <c r="M68" s="54"/>
      <c r="N68" s="54"/>
      <c r="O68" s="54"/>
      <c r="P68" s="54"/>
      <c r="Q68" s="54"/>
      <c r="R68" s="54"/>
      <c r="S68" s="54"/>
      <c r="T68" s="54"/>
      <c r="U68" s="54"/>
      <c r="V68" s="54"/>
      <c r="W68" s="54" t="s">
        <v>107</v>
      </c>
      <c r="X68" s="54" t="s">
        <v>108</v>
      </c>
      <c r="Y68" s="54" t="s">
        <v>127</v>
      </c>
      <c r="Z68" s="54" t="s">
        <v>108</v>
      </c>
      <c r="AA68" s="54" t="s">
        <v>108</v>
      </c>
      <c r="AB68" s="54" t="s">
        <v>127</v>
      </c>
      <c r="AC68" s="54">
        <v>84</v>
      </c>
      <c r="AD68" s="54">
        <v>227</v>
      </c>
      <c r="AE68" s="54">
        <v>227</v>
      </c>
      <c r="AF68" s="54" t="s">
        <v>398</v>
      </c>
      <c r="AG68" s="54" t="s">
        <v>399</v>
      </c>
      <c r="AH68" s="54"/>
      <c r="AI68" s="54" t="s">
        <v>108</v>
      </c>
      <c r="AJ68" s="54" t="s">
        <v>313</v>
      </c>
      <c r="AK68" s="28"/>
      <c r="AL68" s="28"/>
      <c r="AM68" s="28"/>
      <c r="AN68" s="28"/>
      <c r="AO68" s="26" t="s">
        <v>108</v>
      </c>
    </row>
    <row r="69" s="5" customFormat="1" ht="57" spans="1:41">
      <c r="A69" s="25" t="s">
        <v>225</v>
      </c>
      <c r="B69" s="26" t="s">
        <v>400</v>
      </c>
      <c r="C69" s="26" t="s">
        <v>401</v>
      </c>
      <c r="D69" s="26" t="s">
        <v>390</v>
      </c>
      <c r="E69" s="26" t="s">
        <v>253</v>
      </c>
      <c r="F69" s="26" t="s">
        <v>129</v>
      </c>
      <c r="G69" s="54" t="s">
        <v>229</v>
      </c>
      <c r="H69" s="26" t="s">
        <v>402</v>
      </c>
      <c r="I69" s="26">
        <f>J69+O69+P69+Q69+R69+S69+T69+U69+V69</f>
        <v>100</v>
      </c>
      <c r="J69" s="26">
        <f>K69+L69+M69+N69</f>
        <v>100</v>
      </c>
      <c r="K69" s="26">
        <v>100</v>
      </c>
      <c r="L69" s="26"/>
      <c r="M69" s="26"/>
      <c r="N69" s="26"/>
      <c r="O69" s="26"/>
      <c r="P69" s="26"/>
      <c r="Q69" s="26"/>
      <c r="R69" s="26"/>
      <c r="S69" s="26"/>
      <c r="T69" s="26"/>
      <c r="U69" s="26"/>
      <c r="V69" s="26"/>
      <c r="W69" s="26" t="s">
        <v>107</v>
      </c>
      <c r="X69" s="26" t="s">
        <v>108</v>
      </c>
      <c r="Y69" s="26" t="s">
        <v>127</v>
      </c>
      <c r="Z69" s="26" t="s">
        <v>108</v>
      </c>
      <c r="AA69" s="26" t="s">
        <v>127</v>
      </c>
      <c r="AB69" s="26" t="s">
        <v>127</v>
      </c>
      <c r="AC69" s="26">
        <v>89</v>
      </c>
      <c r="AD69" s="26">
        <v>310</v>
      </c>
      <c r="AE69" s="26">
        <v>310</v>
      </c>
      <c r="AF69" s="26" t="s">
        <v>403</v>
      </c>
      <c r="AG69" s="26" t="s">
        <v>404</v>
      </c>
      <c r="AH69" s="26"/>
      <c r="AI69" s="26" t="s">
        <v>127</v>
      </c>
      <c r="AJ69" s="26" t="s">
        <v>405</v>
      </c>
      <c r="AK69" s="26"/>
      <c r="AL69" s="26"/>
      <c r="AM69" s="26"/>
      <c r="AN69" s="26"/>
      <c r="AO69" s="26" t="s">
        <v>127</v>
      </c>
    </row>
    <row r="70" s="5" customFormat="1" ht="57" spans="1:41">
      <c r="A70" s="25" t="s">
        <v>225</v>
      </c>
      <c r="B70" s="26" t="s">
        <v>406</v>
      </c>
      <c r="C70" s="26" t="s">
        <v>407</v>
      </c>
      <c r="D70" s="26" t="s">
        <v>390</v>
      </c>
      <c r="E70" s="26" t="s">
        <v>408</v>
      </c>
      <c r="F70" s="56" t="s">
        <v>129</v>
      </c>
      <c r="G70" s="54" t="s">
        <v>229</v>
      </c>
      <c r="H70" s="26" t="s">
        <v>409</v>
      </c>
      <c r="I70" s="26">
        <f>J70+O70+P70+Q70+R70+S70+T70+U70+V70</f>
        <v>58</v>
      </c>
      <c r="J70" s="26">
        <f>K70+L70+M70+N70</f>
        <v>50</v>
      </c>
      <c r="K70" s="26">
        <v>50</v>
      </c>
      <c r="L70" s="26"/>
      <c r="M70" s="26"/>
      <c r="N70" s="26"/>
      <c r="O70" s="26"/>
      <c r="P70" s="26"/>
      <c r="Q70" s="26"/>
      <c r="R70" s="26"/>
      <c r="S70" s="26"/>
      <c r="T70" s="26"/>
      <c r="U70" s="26"/>
      <c r="V70" s="26">
        <v>8</v>
      </c>
      <c r="W70" s="26" t="s">
        <v>107</v>
      </c>
      <c r="X70" s="26" t="s">
        <v>108</v>
      </c>
      <c r="Y70" s="26" t="s">
        <v>127</v>
      </c>
      <c r="Z70" s="26" t="s">
        <v>108</v>
      </c>
      <c r="AA70" s="26" t="s">
        <v>127</v>
      </c>
      <c r="AB70" s="26" t="s">
        <v>127</v>
      </c>
      <c r="AC70" s="26">
        <v>67</v>
      </c>
      <c r="AD70" s="26">
        <v>235</v>
      </c>
      <c r="AE70" s="26">
        <v>235</v>
      </c>
      <c r="AF70" s="26" t="s">
        <v>403</v>
      </c>
      <c r="AG70" s="26" t="s">
        <v>410</v>
      </c>
      <c r="AH70" s="26"/>
      <c r="AI70" s="26" t="s">
        <v>127</v>
      </c>
      <c r="AJ70" s="26" t="s">
        <v>405</v>
      </c>
      <c r="AK70" s="26"/>
      <c r="AL70" s="26"/>
      <c r="AM70" s="26"/>
      <c r="AN70" s="26"/>
      <c r="AO70" s="26" t="s">
        <v>127</v>
      </c>
    </row>
    <row r="71" s="6" customFormat="1" ht="87" customHeight="1" spans="1:41">
      <c r="A71" s="57" t="s">
        <v>225</v>
      </c>
      <c r="B71" s="58" t="s">
        <v>411</v>
      </c>
      <c r="C71" s="58" t="s">
        <v>412</v>
      </c>
      <c r="D71" s="58" t="s">
        <v>134</v>
      </c>
      <c r="E71" s="58" t="s">
        <v>413</v>
      </c>
      <c r="F71" s="58" t="s">
        <v>129</v>
      </c>
      <c r="G71" s="58" t="s">
        <v>229</v>
      </c>
      <c r="H71" s="58" t="s">
        <v>414</v>
      </c>
      <c r="I71" s="26">
        <f>J71+O71+P71+Q71+R71+S71+T71+U71+V71</f>
        <v>196</v>
      </c>
      <c r="J71" s="26">
        <f>K71+L71+M71+N71</f>
        <v>196</v>
      </c>
      <c r="K71" s="62">
        <v>63</v>
      </c>
      <c r="L71" s="62">
        <v>133</v>
      </c>
      <c r="M71" s="62"/>
      <c r="N71" s="62"/>
      <c r="O71" s="58"/>
      <c r="P71" s="58"/>
      <c r="Q71" s="58"/>
      <c r="R71" s="58"/>
      <c r="S71" s="58"/>
      <c r="T71" s="58"/>
      <c r="U71" s="58"/>
      <c r="V71" s="58"/>
      <c r="W71" s="64" t="s">
        <v>107</v>
      </c>
      <c r="X71" s="58" t="s">
        <v>108</v>
      </c>
      <c r="Y71" s="58" t="s">
        <v>127</v>
      </c>
      <c r="Z71" s="58" t="s">
        <v>127</v>
      </c>
      <c r="AA71" s="58" t="s">
        <v>108</v>
      </c>
      <c r="AB71" s="58" t="s">
        <v>127</v>
      </c>
      <c r="AC71" s="58">
        <v>84</v>
      </c>
      <c r="AD71" s="66">
        <v>317</v>
      </c>
      <c r="AE71" s="66">
        <v>317</v>
      </c>
      <c r="AF71" s="58" t="s">
        <v>415</v>
      </c>
      <c r="AG71" s="58" t="s">
        <v>416</v>
      </c>
      <c r="AH71" s="72"/>
      <c r="AI71" s="73" t="s">
        <v>108</v>
      </c>
      <c r="AO71" s="77"/>
    </row>
    <row r="72" s="6" customFormat="1" ht="89" customHeight="1" spans="1:41">
      <c r="A72" s="39" t="s">
        <v>225</v>
      </c>
      <c r="B72" s="40" t="s">
        <v>417</v>
      </c>
      <c r="C72" s="40" t="s">
        <v>418</v>
      </c>
      <c r="D72" s="40" t="s">
        <v>134</v>
      </c>
      <c r="E72" s="40" t="s">
        <v>166</v>
      </c>
      <c r="F72" s="40" t="s">
        <v>129</v>
      </c>
      <c r="G72" s="40" t="s">
        <v>229</v>
      </c>
      <c r="H72" s="40" t="s">
        <v>419</v>
      </c>
      <c r="I72" s="26">
        <f>J72+O72+P72+Q72+R72+S72+T72+U72+V72</f>
        <v>196</v>
      </c>
      <c r="J72" s="26">
        <f>K72+L72+M72+N72</f>
        <v>196</v>
      </c>
      <c r="K72" s="40">
        <v>63</v>
      </c>
      <c r="L72" s="40">
        <v>133</v>
      </c>
      <c r="M72" s="40"/>
      <c r="N72" s="40"/>
      <c r="O72" s="40"/>
      <c r="P72" s="40"/>
      <c r="Q72" s="40"/>
      <c r="R72" s="40"/>
      <c r="S72" s="40"/>
      <c r="T72" s="40"/>
      <c r="U72" s="40"/>
      <c r="V72" s="40"/>
      <c r="W72" s="40" t="s">
        <v>107</v>
      </c>
      <c r="X72" s="40" t="s">
        <v>108</v>
      </c>
      <c r="Y72" s="40" t="s">
        <v>127</v>
      </c>
      <c r="Z72" s="40" t="s">
        <v>127</v>
      </c>
      <c r="AA72" s="40" t="s">
        <v>108</v>
      </c>
      <c r="AB72" s="40" t="s">
        <v>127</v>
      </c>
      <c r="AC72" s="40">
        <v>45</v>
      </c>
      <c r="AD72" s="67">
        <v>164</v>
      </c>
      <c r="AE72" s="67">
        <v>164</v>
      </c>
      <c r="AF72" s="40" t="s">
        <v>415</v>
      </c>
      <c r="AG72" s="40" t="s">
        <v>420</v>
      </c>
      <c r="AH72" s="40"/>
      <c r="AI72" s="40"/>
      <c r="AJ72" s="40"/>
      <c r="AK72" s="40"/>
      <c r="AL72" s="40"/>
      <c r="AM72" s="40"/>
      <c r="AN72" s="40"/>
      <c r="AO72" s="40" t="s">
        <v>108</v>
      </c>
    </row>
    <row r="73" s="6" customFormat="1" ht="87" customHeight="1" spans="1:41">
      <c r="A73" s="57" t="s">
        <v>225</v>
      </c>
      <c r="B73" s="58" t="s">
        <v>421</v>
      </c>
      <c r="C73" s="58" t="s">
        <v>422</v>
      </c>
      <c r="D73" s="58" t="s">
        <v>134</v>
      </c>
      <c r="E73" s="58" t="s">
        <v>172</v>
      </c>
      <c r="F73" s="58" t="s">
        <v>129</v>
      </c>
      <c r="G73" s="58" t="s">
        <v>229</v>
      </c>
      <c r="H73" s="58" t="s">
        <v>423</v>
      </c>
      <c r="I73" s="26">
        <f>J73+O73+P73+Q73+R73+S73+T73+U73+V73</f>
        <v>196</v>
      </c>
      <c r="J73" s="26">
        <f>K73+L73+M73+N73</f>
        <v>196</v>
      </c>
      <c r="K73" s="58">
        <v>63</v>
      </c>
      <c r="L73" s="58">
        <v>133</v>
      </c>
      <c r="M73" s="58"/>
      <c r="N73" s="58"/>
      <c r="O73" s="58"/>
      <c r="P73" s="58"/>
      <c r="Q73" s="58"/>
      <c r="R73" s="58"/>
      <c r="S73" s="58"/>
      <c r="T73" s="58"/>
      <c r="U73" s="58"/>
      <c r="V73" s="58"/>
      <c r="W73" s="58" t="s">
        <v>107</v>
      </c>
      <c r="X73" s="58" t="s">
        <v>108</v>
      </c>
      <c r="Y73" s="58" t="s">
        <v>127</v>
      </c>
      <c r="Z73" s="58" t="s">
        <v>127</v>
      </c>
      <c r="AA73" s="58" t="s">
        <v>108</v>
      </c>
      <c r="AB73" s="58" t="s">
        <v>127</v>
      </c>
      <c r="AC73" s="58">
        <v>159</v>
      </c>
      <c r="AD73" s="66">
        <v>536</v>
      </c>
      <c r="AE73" s="66">
        <v>536</v>
      </c>
      <c r="AF73" s="58" t="s">
        <v>415</v>
      </c>
      <c r="AG73" s="58" t="s">
        <v>424</v>
      </c>
      <c r="AH73" s="72"/>
      <c r="AI73" s="73" t="s">
        <v>108</v>
      </c>
      <c r="AO73" s="78"/>
    </row>
    <row r="74" s="5" customFormat="1" ht="50" customHeight="1" spans="1:41">
      <c r="A74" s="25" t="s">
        <v>225</v>
      </c>
      <c r="B74" s="41" t="s">
        <v>425</v>
      </c>
      <c r="C74" s="41" t="s">
        <v>426</v>
      </c>
      <c r="D74" s="41" t="s">
        <v>134</v>
      </c>
      <c r="E74" s="41" t="s">
        <v>413</v>
      </c>
      <c r="F74" s="41" t="s">
        <v>129</v>
      </c>
      <c r="G74" s="26" t="s">
        <v>229</v>
      </c>
      <c r="H74" s="41" t="s">
        <v>427</v>
      </c>
      <c r="I74" s="26">
        <f>J74+O74+P74+Q74+R74+S74+T74+U74+V74</f>
        <v>303</v>
      </c>
      <c r="J74" s="26">
        <f>K74+L74+M74+N74</f>
        <v>303</v>
      </c>
      <c r="K74" s="26">
        <v>63</v>
      </c>
      <c r="L74" s="41"/>
      <c r="M74" s="41"/>
      <c r="N74" s="41">
        <v>240</v>
      </c>
      <c r="O74" s="41"/>
      <c r="P74" s="41"/>
      <c r="Q74" s="41"/>
      <c r="R74" s="41"/>
      <c r="S74" s="41"/>
      <c r="T74" s="41"/>
      <c r="U74" s="41"/>
      <c r="V74" s="65"/>
      <c r="W74" s="41" t="s">
        <v>126</v>
      </c>
      <c r="X74" s="41" t="s">
        <v>108</v>
      </c>
      <c r="Y74" s="41" t="s">
        <v>108</v>
      </c>
      <c r="Z74" s="41" t="s">
        <v>108</v>
      </c>
      <c r="AA74" s="41" t="s">
        <v>108</v>
      </c>
      <c r="AB74" s="41" t="s">
        <v>127</v>
      </c>
      <c r="AC74" s="41">
        <v>84</v>
      </c>
      <c r="AD74" s="41">
        <v>317</v>
      </c>
      <c r="AE74" s="41">
        <v>1194</v>
      </c>
      <c r="AF74" s="26" t="s">
        <v>428</v>
      </c>
      <c r="AG74" s="26" t="s">
        <v>429</v>
      </c>
      <c r="AH74" s="41"/>
      <c r="AI74" s="26"/>
      <c r="AJ74" s="26"/>
      <c r="AK74" s="26"/>
      <c r="AL74" s="26"/>
      <c r="AM74" s="26"/>
      <c r="AN74" s="25"/>
      <c r="AO74" s="41" t="s">
        <v>108</v>
      </c>
    </row>
    <row r="75" s="5" customFormat="1" ht="50" customHeight="1" spans="1:41">
      <c r="A75" s="25" t="s">
        <v>225</v>
      </c>
      <c r="B75" s="41" t="s">
        <v>430</v>
      </c>
      <c r="C75" s="41" t="s">
        <v>431</v>
      </c>
      <c r="D75" s="41" t="s">
        <v>134</v>
      </c>
      <c r="E75" s="41" t="s">
        <v>413</v>
      </c>
      <c r="F75" s="41" t="s">
        <v>129</v>
      </c>
      <c r="G75" s="26" t="s">
        <v>229</v>
      </c>
      <c r="H75" s="41" t="s">
        <v>427</v>
      </c>
      <c r="I75" s="26">
        <f>J75+O75+P75+Q75+R75+S75+T75+U75+V75</f>
        <v>163</v>
      </c>
      <c r="J75" s="26">
        <f>K75+L75+M75+N75</f>
        <v>163</v>
      </c>
      <c r="K75" s="26">
        <v>63</v>
      </c>
      <c r="L75" s="41"/>
      <c r="M75" s="41"/>
      <c r="N75" s="41">
        <v>100</v>
      </c>
      <c r="O75" s="41"/>
      <c r="P75" s="41"/>
      <c r="Q75" s="41"/>
      <c r="R75" s="41"/>
      <c r="S75" s="41"/>
      <c r="T75" s="41"/>
      <c r="U75" s="41"/>
      <c r="V75" s="65"/>
      <c r="W75" s="41" t="s">
        <v>126</v>
      </c>
      <c r="X75" s="41" t="s">
        <v>108</v>
      </c>
      <c r="Y75" s="41" t="s">
        <v>108</v>
      </c>
      <c r="Z75" s="41" t="s">
        <v>108</v>
      </c>
      <c r="AA75" s="41" t="s">
        <v>108</v>
      </c>
      <c r="AB75" s="41" t="s">
        <v>127</v>
      </c>
      <c r="AC75" s="41">
        <v>84</v>
      </c>
      <c r="AD75" s="41">
        <v>317</v>
      </c>
      <c r="AE75" s="41">
        <v>1194</v>
      </c>
      <c r="AF75" s="26" t="s">
        <v>428</v>
      </c>
      <c r="AG75" s="26" t="s">
        <v>429</v>
      </c>
      <c r="AH75" s="41"/>
      <c r="AI75" s="26"/>
      <c r="AJ75" s="26"/>
      <c r="AK75" s="26"/>
      <c r="AL75" s="26"/>
      <c r="AM75" s="26"/>
      <c r="AN75" s="25"/>
      <c r="AO75" s="41" t="s">
        <v>108</v>
      </c>
    </row>
    <row r="76" s="5" customFormat="1" ht="50" customHeight="1" spans="1:41">
      <c r="A76" s="25" t="s">
        <v>225</v>
      </c>
      <c r="B76" s="26" t="s">
        <v>432</v>
      </c>
      <c r="C76" s="26" t="s">
        <v>433</v>
      </c>
      <c r="D76" s="26" t="s">
        <v>134</v>
      </c>
      <c r="E76" s="26" t="s">
        <v>413</v>
      </c>
      <c r="F76" s="26" t="s">
        <v>129</v>
      </c>
      <c r="G76" s="26" t="s">
        <v>229</v>
      </c>
      <c r="H76" s="26" t="str">
        <f>VLOOKUP(E76,[1]Sheet1!$A$3:$C$16,2,FALSE)</f>
        <v>邓有军</v>
      </c>
      <c r="I76" s="26">
        <f>J76+O76+P76+Q76+R76+S76+T76+U76+V76</f>
        <v>363</v>
      </c>
      <c r="J76" s="26">
        <f>K76+L76+M76+N76</f>
        <v>363</v>
      </c>
      <c r="K76" s="26">
        <v>63</v>
      </c>
      <c r="L76" s="26"/>
      <c r="M76" s="26"/>
      <c r="N76" s="26">
        <v>300</v>
      </c>
      <c r="O76" s="26"/>
      <c r="P76" s="25"/>
      <c r="Q76" s="41"/>
      <c r="R76" s="41"/>
      <c r="S76" s="26"/>
      <c r="T76" s="26"/>
      <c r="U76" s="26"/>
      <c r="V76" s="38"/>
      <c r="W76" s="26" t="s">
        <v>126</v>
      </c>
      <c r="X76" s="26" t="s">
        <v>108</v>
      </c>
      <c r="Y76" s="26" t="s">
        <v>108</v>
      </c>
      <c r="Z76" s="26" t="s">
        <v>108</v>
      </c>
      <c r="AA76" s="26" t="s">
        <v>108</v>
      </c>
      <c r="AB76" s="26" t="s">
        <v>127</v>
      </c>
      <c r="AC76" s="26">
        <v>50</v>
      </c>
      <c r="AD76" s="68">
        <v>175</v>
      </c>
      <c r="AE76" s="68">
        <v>175</v>
      </c>
      <c r="AF76" s="26" t="s">
        <v>428</v>
      </c>
      <c r="AG76" s="26" t="s">
        <v>429</v>
      </c>
      <c r="AH76" s="41"/>
      <c r="AI76" s="26"/>
      <c r="AJ76" s="26"/>
      <c r="AK76" s="26"/>
      <c r="AL76" s="26"/>
      <c r="AM76" s="26"/>
      <c r="AN76" s="25"/>
      <c r="AO76" s="41" t="s">
        <v>108</v>
      </c>
    </row>
    <row r="77" s="5" customFormat="1" ht="50" customHeight="1" spans="1:41">
      <c r="A77" s="25" t="s">
        <v>225</v>
      </c>
      <c r="B77" s="26" t="s">
        <v>434</v>
      </c>
      <c r="C77" s="26" t="s">
        <v>435</v>
      </c>
      <c r="D77" s="26" t="s">
        <v>134</v>
      </c>
      <c r="E77" s="26" t="s">
        <v>135</v>
      </c>
      <c r="F77" s="26" t="s">
        <v>129</v>
      </c>
      <c r="G77" s="26" t="s">
        <v>229</v>
      </c>
      <c r="H77" s="26" t="str">
        <f>VLOOKUP(E77,[1]Sheet1!$A$3:$C$16,2,FALSE)</f>
        <v>王会亮</v>
      </c>
      <c r="I77" s="26">
        <f>J77+O77+P77+Q77+R77+S77+T77+U77+V77</f>
        <v>160</v>
      </c>
      <c r="J77" s="26">
        <f>K77+L77+M77+N77</f>
        <v>160</v>
      </c>
      <c r="K77" s="26">
        <v>60</v>
      </c>
      <c r="L77" s="26"/>
      <c r="M77" s="26"/>
      <c r="N77" s="26">
        <v>100</v>
      </c>
      <c r="O77" s="26"/>
      <c r="P77" s="25"/>
      <c r="Q77" s="41"/>
      <c r="R77" s="41"/>
      <c r="S77" s="26"/>
      <c r="T77" s="26"/>
      <c r="U77" s="26"/>
      <c r="V77" s="38"/>
      <c r="W77" s="26" t="s">
        <v>126</v>
      </c>
      <c r="X77" s="26" t="s">
        <v>108</v>
      </c>
      <c r="Y77" s="26" t="s">
        <v>108</v>
      </c>
      <c r="Z77" s="26" t="s">
        <v>108</v>
      </c>
      <c r="AA77" s="26" t="s">
        <v>108</v>
      </c>
      <c r="AB77" s="26" t="s">
        <v>127</v>
      </c>
      <c r="AC77" s="26">
        <v>147</v>
      </c>
      <c r="AD77" s="68">
        <v>514.5</v>
      </c>
      <c r="AE77" s="68">
        <v>514.5</v>
      </c>
      <c r="AF77" s="26" t="s">
        <v>428</v>
      </c>
      <c r="AG77" s="26" t="s">
        <v>429</v>
      </c>
      <c r="AH77" s="41"/>
      <c r="AI77" s="26"/>
      <c r="AJ77" s="26"/>
      <c r="AK77" s="26"/>
      <c r="AL77" s="26"/>
      <c r="AM77" s="26"/>
      <c r="AN77" s="25"/>
      <c r="AO77" s="41" t="s">
        <v>108</v>
      </c>
    </row>
    <row r="78" s="5" customFormat="1" ht="50" customHeight="1" spans="1:41">
      <c r="A78" s="25" t="s">
        <v>225</v>
      </c>
      <c r="B78" s="26" t="s">
        <v>436</v>
      </c>
      <c r="C78" s="26" t="s">
        <v>437</v>
      </c>
      <c r="D78" s="26" t="s">
        <v>134</v>
      </c>
      <c r="E78" s="26" t="s">
        <v>172</v>
      </c>
      <c r="F78" s="26" t="s">
        <v>129</v>
      </c>
      <c r="G78" s="26" t="s">
        <v>229</v>
      </c>
      <c r="H78" s="26" t="s">
        <v>438</v>
      </c>
      <c r="I78" s="26">
        <f>J78+O78+P78+Q78+R78+S78+T78+U78+V78</f>
        <v>300</v>
      </c>
      <c r="J78" s="26">
        <f>K78+L78+M78+N78</f>
        <v>300</v>
      </c>
      <c r="K78" s="26">
        <v>100</v>
      </c>
      <c r="L78" s="26"/>
      <c r="M78" s="26"/>
      <c r="N78" s="26">
        <v>200</v>
      </c>
      <c r="O78" s="26"/>
      <c r="P78" s="26"/>
      <c r="Q78" s="26"/>
      <c r="R78" s="26"/>
      <c r="S78" s="26"/>
      <c r="T78" s="26"/>
      <c r="U78" s="26"/>
      <c r="V78" s="26"/>
      <c r="W78" s="26" t="s">
        <v>126</v>
      </c>
      <c r="X78" s="26" t="s">
        <v>108</v>
      </c>
      <c r="Y78" s="26" t="s">
        <v>108</v>
      </c>
      <c r="Z78" s="26" t="s">
        <v>108</v>
      </c>
      <c r="AA78" s="26" t="s">
        <v>108</v>
      </c>
      <c r="AB78" s="26" t="s">
        <v>127</v>
      </c>
      <c r="AC78" s="26">
        <v>158</v>
      </c>
      <c r="AD78" s="26">
        <v>536</v>
      </c>
      <c r="AE78" s="26">
        <v>1000</v>
      </c>
      <c r="AF78" s="26" t="s">
        <v>428</v>
      </c>
      <c r="AG78" s="26" t="s">
        <v>439</v>
      </c>
      <c r="AH78" s="26"/>
      <c r="AI78" s="26"/>
      <c r="AJ78" s="26"/>
      <c r="AK78" s="26"/>
      <c r="AL78" s="26"/>
      <c r="AM78" s="26"/>
      <c r="AN78" s="26"/>
      <c r="AO78" s="41" t="s">
        <v>108</v>
      </c>
    </row>
    <row r="79" s="5" customFormat="1" ht="50" customHeight="1" spans="1:41">
      <c r="A79" s="25" t="s">
        <v>225</v>
      </c>
      <c r="B79" s="26" t="s">
        <v>440</v>
      </c>
      <c r="C79" s="26" t="s">
        <v>441</v>
      </c>
      <c r="D79" s="26" t="s">
        <v>134</v>
      </c>
      <c r="E79" s="26" t="s">
        <v>172</v>
      </c>
      <c r="F79" s="26" t="s">
        <v>129</v>
      </c>
      <c r="G79" s="26" t="s">
        <v>229</v>
      </c>
      <c r="H79" s="26" t="s">
        <v>438</v>
      </c>
      <c r="I79" s="26">
        <f>J79+O79+P79+Q79+R79+S79+T79+U79+V79</f>
        <v>150</v>
      </c>
      <c r="J79" s="26">
        <f>K79+L79+M79+N79</f>
        <v>150</v>
      </c>
      <c r="K79" s="26">
        <v>150</v>
      </c>
      <c r="L79" s="26"/>
      <c r="M79" s="26"/>
      <c r="N79" s="26"/>
      <c r="O79" s="26"/>
      <c r="P79" s="26"/>
      <c r="Q79" s="26"/>
      <c r="R79" s="26"/>
      <c r="S79" s="26"/>
      <c r="T79" s="26"/>
      <c r="U79" s="26"/>
      <c r="V79" s="26"/>
      <c r="W79" s="26" t="s">
        <v>126</v>
      </c>
      <c r="X79" s="26" t="s">
        <v>108</v>
      </c>
      <c r="Y79" s="26" t="s">
        <v>108</v>
      </c>
      <c r="Z79" s="26" t="s">
        <v>108</v>
      </c>
      <c r="AA79" s="26" t="s">
        <v>108</v>
      </c>
      <c r="AB79" s="26" t="s">
        <v>127</v>
      </c>
      <c r="AC79" s="26">
        <v>70</v>
      </c>
      <c r="AD79" s="26">
        <v>260</v>
      </c>
      <c r="AE79" s="26">
        <v>800</v>
      </c>
      <c r="AF79" s="26" t="s">
        <v>428</v>
      </c>
      <c r="AG79" s="26" t="s">
        <v>442</v>
      </c>
      <c r="AH79" s="26"/>
      <c r="AI79" s="26"/>
      <c r="AJ79" s="26"/>
      <c r="AK79" s="26"/>
      <c r="AL79" s="26"/>
      <c r="AM79" s="26"/>
      <c r="AN79" s="26"/>
      <c r="AO79" s="41" t="s">
        <v>108</v>
      </c>
    </row>
    <row r="80" s="5" customFormat="1" ht="50" customHeight="1" spans="1:41">
      <c r="A80" s="25" t="s">
        <v>225</v>
      </c>
      <c r="B80" s="26" t="s">
        <v>443</v>
      </c>
      <c r="C80" s="26" t="s">
        <v>444</v>
      </c>
      <c r="D80" s="26" t="s">
        <v>134</v>
      </c>
      <c r="E80" s="26" t="s">
        <v>172</v>
      </c>
      <c r="F80" s="26" t="s">
        <v>129</v>
      </c>
      <c r="G80" s="26" t="s">
        <v>229</v>
      </c>
      <c r="H80" s="26" t="s">
        <v>445</v>
      </c>
      <c r="I80" s="26">
        <f>J80+O80+P80+Q80+R80+S80+T80+U80+V80</f>
        <v>50</v>
      </c>
      <c r="J80" s="26">
        <f>K80+L80+M80+N80</f>
        <v>50</v>
      </c>
      <c r="K80" s="26">
        <v>50</v>
      </c>
      <c r="L80" s="26"/>
      <c r="M80" s="26"/>
      <c r="N80" s="26"/>
      <c r="O80" s="26"/>
      <c r="P80" s="26"/>
      <c r="Q80" s="26"/>
      <c r="R80" s="26"/>
      <c r="S80" s="26"/>
      <c r="T80" s="26"/>
      <c r="U80" s="26"/>
      <c r="V80" s="26"/>
      <c r="W80" s="26" t="s">
        <v>126</v>
      </c>
      <c r="X80" s="26" t="s">
        <v>108</v>
      </c>
      <c r="Y80" s="26" t="s">
        <v>108</v>
      </c>
      <c r="Z80" s="26" t="s">
        <v>108</v>
      </c>
      <c r="AA80" s="26" t="s">
        <v>108</v>
      </c>
      <c r="AB80" s="26" t="s">
        <v>127</v>
      </c>
      <c r="AC80" s="26">
        <v>10</v>
      </c>
      <c r="AD80" s="26">
        <v>40</v>
      </c>
      <c r="AE80" s="26">
        <v>40</v>
      </c>
      <c r="AF80" s="26" t="s">
        <v>428</v>
      </c>
      <c r="AG80" s="26" t="s">
        <v>446</v>
      </c>
      <c r="AH80" s="26"/>
      <c r="AI80" s="26"/>
      <c r="AJ80" s="26"/>
      <c r="AK80" s="26"/>
      <c r="AL80" s="26"/>
      <c r="AM80" s="26"/>
      <c r="AN80" s="26"/>
      <c r="AO80" s="41" t="s">
        <v>108</v>
      </c>
    </row>
    <row r="81" s="5" customFormat="1" ht="50" customHeight="1" spans="1:41">
      <c r="A81" s="25" t="s">
        <v>225</v>
      </c>
      <c r="B81" s="26" t="s">
        <v>447</v>
      </c>
      <c r="C81" s="26" t="s">
        <v>448</v>
      </c>
      <c r="D81" s="26" t="s">
        <v>134</v>
      </c>
      <c r="E81" s="26" t="s">
        <v>172</v>
      </c>
      <c r="F81" s="26" t="s">
        <v>129</v>
      </c>
      <c r="G81" s="26" t="s">
        <v>229</v>
      </c>
      <c r="H81" s="26" t="s">
        <v>438</v>
      </c>
      <c r="I81" s="26">
        <f>J81+O81+P81+Q81+R81+S81+T81+U81+V81</f>
        <v>50</v>
      </c>
      <c r="J81" s="26">
        <f>K81+L81+M81+N81</f>
        <v>50</v>
      </c>
      <c r="K81" s="26">
        <v>50</v>
      </c>
      <c r="L81" s="26"/>
      <c r="M81" s="26"/>
      <c r="N81" s="26"/>
      <c r="O81" s="26"/>
      <c r="P81" s="26"/>
      <c r="Q81" s="26"/>
      <c r="R81" s="26"/>
      <c r="S81" s="26"/>
      <c r="T81" s="26"/>
      <c r="U81" s="26"/>
      <c r="V81" s="26"/>
      <c r="W81" s="26" t="s">
        <v>126</v>
      </c>
      <c r="X81" s="26" t="s">
        <v>108</v>
      </c>
      <c r="Y81" s="26" t="s">
        <v>108</v>
      </c>
      <c r="Z81" s="26" t="s">
        <v>108</v>
      </c>
      <c r="AA81" s="26" t="s">
        <v>108</v>
      </c>
      <c r="AB81" s="26" t="s">
        <v>127</v>
      </c>
      <c r="AC81" s="26">
        <v>20</v>
      </c>
      <c r="AD81" s="26">
        <v>65</v>
      </c>
      <c r="AE81" s="26">
        <v>400</v>
      </c>
      <c r="AF81" s="26" t="s">
        <v>428</v>
      </c>
      <c r="AG81" s="26" t="s">
        <v>449</v>
      </c>
      <c r="AH81" s="26"/>
      <c r="AI81" s="26"/>
      <c r="AJ81" s="26"/>
      <c r="AK81" s="26"/>
      <c r="AL81" s="26"/>
      <c r="AM81" s="26"/>
      <c r="AN81" s="26"/>
      <c r="AO81" s="41" t="s">
        <v>108</v>
      </c>
    </row>
    <row r="82" s="5" customFormat="1" ht="50" customHeight="1" spans="1:41">
      <c r="A82" s="25" t="s">
        <v>225</v>
      </c>
      <c r="B82" s="26" t="s">
        <v>450</v>
      </c>
      <c r="C82" s="26" t="s">
        <v>451</v>
      </c>
      <c r="D82" s="26" t="s">
        <v>134</v>
      </c>
      <c r="E82" s="26" t="s">
        <v>172</v>
      </c>
      <c r="F82" s="26" t="s">
        <v>129</v>
      </c>
      <c r="G82" s="26" t="s">
        <v>229</v>
      </c>
      <c r="H82" s="26" t="s">
        <v>423</v>
      </c>
      <c r="I82" s="26">
        <f>J82+O82+P82+Q82+R82+S82+T82+U82+V82</f>
        <v>150</v>
      </c>
      <c r="J82" s="26">
        <f>K82+L82+M82+N82</f>
        <v>150</v>
      </c>
      <c r="K82" s="26">
        <v>150</v>
      </c>
      <c r="L82" s="26"/>
      <c r="M82" s="26"/>
      <c r="N82" s="26"/>
      <c r="O82" s="26"/>
      <c r="P82" s="26"/>
      <c r="Q82" s="26"/>
      <c r="R82" s="26"/>
      <c r="S82" s="26"/>
      <c r="T82" s="26"/>
      <c r="U82" s="26"/>
      <c r="V82" s="26"/>
      <c r="W82" s="26" t="s">
        <v>126</v>
      </c>
      <c r="X82" s="26" t="s">
        <v>108</v>
      </c>
      <c r="Y82" s="26" t="s">
        <v>108</v>
      </c>
      <c r="Z82" s="26" t="s">
        <v>108</v>
      </c>
      <c r="AA82" s="26" t="s">
        <v>108</v>
      </c>
      <c r="AB82" s="26" t="s">
        <v>127</v>
      </c>
      <c r="AC82" s="26">
        <v>50</v>
      </c>
      <c r="AD82" s="26">
        <v>300</v>
      </c>
      <c r="AE82" s="26">
        <v>1000</v>
      </c>
      <c r="AF82" s="26" t="s">
        <v>428</v>
      </c>
      <c r="AG82" s="26" t="s">
        <v>429</v>
      </c>
      <c r="AH82" s="26"/>
      <c r="AI82" s="26"/>
      <c r="AJ82" s="26"/>
      <c r="AK82" s="26"/>
      <c r="AL82" s="26"/>
      <c r="AM82" s="26"/>
      <c r="AN82" s="26"/>
      <c r="AO82" s="41" t="s">
        <v>108</v>
      </c>
    </row>
    <row r="83" s="5" customFormat="1" ht="50" customHeight="1" spans="1:41">
      <c r="A83" s="25" t="s">
        <v>225</v>
      </c>
      <c r="B83" s="26" t="s">
        <v>452</v>
      </c>
      <c r="C83" s="26" t="s">
        <v>453</v>
      </c>
      <c r="D83" s="26" t="s">
        <v>134</v>
      </c>
      <c r="E83" s="26" t="s">
        <v>454</v>
      </c>
      <c r="F83" s="26" t="s">
        <v>129</v>
      </c>
      <c r="G83" s="26" t="s">
        <v>229</v>
      </c>
      <c r="H83" s="26" t="str">
        <f>VLOOKUP(E83,[1]Sheet1!$A$3:$C$16,2,FALSE)</f>
        <v>章明义</v>
      </c>
      <c r="I83" s="26">
        <f>J83+O83+P83+Q83+R83+S83+T83+U83+V83</f>
        <v>40</v>
      </c>
      <c r="J83" s="26">
        <f>K83+L83+M83+N83</f>
        <v>40</v>
      </c>
      <c r="K83" s="26">
        <v>40</v>
      </c>
      <c r="L83" s="26"/>
      <c r="M83" s="26"/>
      <c r="N83" s="26"/>
      <c r="O83" s="26"/>
      <c r="P83" s="26"/>
      <c r="Q83" s="26"/>
      <c r="R83" s="26"/>
      <c r="S83" s="26"/>
      <c r="T83" s="26"/>
      <c r="U83" s="26"/>
      <c r="V83" s="26"/>
      <c r="W83" s="26" t="s">
        <v>126</v>
      </c>
      <c r="X83" s="26" t="s">
        <v>108</v>
      </c>
      <c r="Y83" s="26" t="s">
        <v>108</v>
      </c>
      <c r="Z83" s="26" t="s">
        <v>108</v>
      </c>
      <c r="AA83" s="26" t="s">
        <v>108</v>
      </c>
      <c r="AB83" s="26" t="s">
        <v>127</v>
      </c>
      <c r="AC83" s="26">
        <v>120</v>
      </c>
      <c r="AD83" s="26">
        <v>420</v>
      </c>
      <c r="AE83" s="26">
        <v>420</v>
      </c>
      <c r="AF83" s="25" t="s">
        <v>428</v>
      </c>
      <c r="AG83" s="41" t="s">
        <v>429</v>
      </c>
      <c r="AH83" s="41"/>
      <c r="AI83" s="26"/>
      <c r="AJ83" s="26" t="s">
        <v>455</v>
      </c>
      <c r="AK83" s="26"/>
      <c r="AL83" s="26"/>
      <c r="AM83" s="26"/>
      <c r="AN83" s="25"/>
      <c r="AO83" s="41" t="s">
        <v>108</v>
      </c>
    </row>
    <row r="84" s="5" customFormat="1" ht="50" customHeight="1" spans="1:41">
      <c r="A84" s="25" t="s">
        <v>225</v>
      </c>
      <c r="B84" s="26" t="s">
        <v>456</v>
      </c>
      <c r="C84" s="26" t="s">
        <v>457</v>
      </c>
      <c r="D84" s="26" t="s">
        <v>134</v>
      </c>
      <c r="E84" s="26" t="s">
        <v>454</v>
      </c>
      <c r="F84" s="26" t="s">
        <v>129</v>
      </c>
      <c r="G84" s="26" t="s">
        <v>229</v>
      </c>
      <c r="H84" s="26" t="str">
        <f>VLOOKUP(E84,[1]Sheet1!$A$3:$C$16,2,FALSE)</f>
        <v>章明义</v>
      </c>
      <c r="I84" s="26">
        <f>J84+O84+P84+Q84+R84+S84+T84+U84+V84</f>
        <v>200</v>
      </c>
      <c r="J84" s="26">
        <f>K84+L84+M84+N84</f>
        <v>200</v>
      </c>
      <c r="K84" s="26">
        <v>100</v>
      </c>
      <c r="L84" s="26"/>
      <c r="M84" s="26"/>
      <c r="N84" s="26">
        <v>100</v>
      </c>
      <c r="O84" s="26"/>
      <c r="P84" s="25"/>
      <c r="Q84" s="41"/>
      <c r="R84" s="41"/>
      <c r="S84" s="26"/>
      <c r="T84" s="26"/>
      <c r="U84" s="26"/>
      <c r="V84" s="38"/>
      <c r="W84" s="26" t="s">
        <v>126</v>
      </c>
      <c r="X84" s="26" t="s">
        <v>108</v>
      </c>
      <c r="Y84" s="26" t="s">
        <v>108</v>
      </c>
      <c r="Z84" s="26" t="s">
        <v>108</v>
      </c>
      <c r="AA84" s="26" t="s">
        <v>108</v>
      </c>
      <c r="AB84" s="26" t="s">
        <v>127</v>
      </c>
      <c r="AC84" s="26">
        <v>120</v>
      </c>
      <c r="AD84" s="68">
        <v>420</v>
      </c>
      <c r="AE84" s="68">
        <v>420</v>
      </c>
      <c r="AF84" s="25" t="s">
        <v>428</v>
      </c>
      <c r="AG84" s="41" t="s">
        <v>429</v>
      </c>
      <c r="AH84" s="41"/>
      <c r="AI84" s="26"/>
      <c r="AJ84" s="26"/>
      <c r="AK84" s="26"/>
      <c r="AL84" s="26"/>
      <c r="AM84" s="26"/>
      <c r="AN84" s="25"/>
      <c r="AO84" s="41" t="s">
        <v>108</v>
      </c>
    </row>
    <row r="85" s="5" customFormat="1" ht="50" customHeight="1" spans="1:41">
      <c r="A85" s="25" t="s">
        <v>225</v>
      </c>
      <c r="B85" s="26" t="s">
        <v>458</v>
      </c>
      <c r="C85" s="26" t="s">
        <v>459</v>
      </c>
      <c r="D85" s="26" t="s">
        <v>134</v>
      </c>
      <c r="E85" s="26" t="s">
        <v>454</v>
      </c>
      <c r="F85" s="26" t="s">
        <v>129</v>
      </c>
      <c r="G85" s="26" t="s">
        <v>229</v>
      </c>
      <c r="H85" s="26" t="str">
        <f>VLOOKUP(E85,[1]Sheet1!$A$3:$C$16,2,FALSE)</f>
        <v>章明义</v>
      </c>
      <c r="I85" s="26">
        <f>J85+O85+P85+Q85+R85+S85+T85+U85+V85</f>
        <v>200</v>
      </c>
      <c r="J85" s="26">
        <f>K85+L85+M85+N85</f>
        <v>200</v>
      </c>
      <c r="K85" s="26">
        <v>100</v>
      </c>
      <c r="L85" s="26"/>
      <c r="M85" s="26"/>
      <c r="N85" s="56">
        <v>100</v>
      </c>
      <c r="O85" s="26"/>
      <c r="P85" s="25"/>
      <c r="Q85" s="41"/>
      <c r="R85" s="41"/>
      <c r="S85" s="26"/>
      <c r="T85" s="26"/>
      <c r="U85" s="26"/>
      <c r="V85" s="38"/>
      <c r="W85" s="26" t="s">
        <v>126</v>
      </c>
      <c r="X85" s="26" t="s">
        <v>108</v>
      </c>
      <c r="Y85" s="26" t="s">
        <v>108</v>
      </c>
      <c r="Z85" s="26" t="s">
        <v>108</v>
      </c>
      <c r="AA85" s="26" t="s">
        <v>108</v>
      </c>
      <c r="AB85" s="26" t="s">
        <v>127</v>
      </c>
      <c r="AC85" s="56">
        <v>120</v>
      </c>
      <c r="AD85" s="68">
        <v>420</v>
      </c>
      <c r="AE85" s="68">
        <v>420</v>
      </c>
      <c r="AF85" s="25" t="s">
        <v>428</v>
      </c>
      <c r="AG85" s="41" t="s">
        <v>429</v>
      </c>
      <c r="AH85" s="41"/>
      <c r="AI85" s="26"/>
      <c r="AJ85" s="26"/>
      <c r="AK85" s="26"/>
      <c r="AL85" s="26"/>
      <c r="AM85" s="26"/>
      <c r="AN85" s="25"/>
      <c r="AO85" s="41" t="s">
        <v>108</v>
      </c>
    </row>
    <row r="86" s="5" customFormat="1" ht="50" customHeight="1" spans="1:41">
      <c r="A86" s="25" t="s">
        <v>225</v>
      </c>
      <c r="B86" s="26" t="s">
        <v>460</v>
      </c>
      <c r="C86" s="26" t="s">
        <v>461</v>
      </c>
      <c r="D86" s="26" t="s">
        <v>134</v>
      </c>
      <c r="E86" s="26" t="s">
        <v>454</v>
      </c>
      <c r="F86" s="26" t="s">
        <v>129</v>
      </c>
      <c r="G86" s="26" t="s">
        <v>229</v>
      </c>
      <c r="H86" s="26" t="str">
        <f>VLOOKUP(E86,[1]Sheet1!$A$3:$C$16,2,FALSE)</f>
        <v>章明义</v>
      </c>
      <c r="I86" s="26">
        <f>J86+O86+P86+Q86+R86+S86+T86+U86+V86</f>
        <v>300</v>
      </c>
      <c r="J86" s="26">
        <f>K86+L86+M86+N86</f>
        <v>300</v>
      </c>
      <c r="K86" s="26">
        <v>100</v>
      </c>
      <c r="L86" s="26"/>
      <c r="M86" s="26"/>
      <c r="N86" s="26">
        <v>200</v>
      </c>
      <c r="O86" s="26"/>
      <c r="P86" s="25"/>
      <c r="Q86" s="41"/>
      <c r="R86" s="41"/>
      <c r="S86" s="26"/>
      <c r="T86" s="26"/>
      <c r="U86" s="26"/>
      <c r="V86" s="38"/>
      <c r="W86" s="26" t="s">
        <v>126</v>
      </c>
      <c r="X86" s="26" t="s">
        <v>108</v>
      </c>
      <c r="Y86" s="26" t="s">
        <v>108</v>
      </c>
      <c r="Z86" s="26" t="s">
        <v>108</v>
      </c>
      <c r="AA86" s="26" t="s">
        <v>108</v>
      </c>
      <c r="AB86" s="26" t="s">
        <v>127</v>
      </c>
      <c r="AC86" s="26">
        <v>30</v>
      </c>
      <c r="AD86" s="68">
        <v>105</v>
      </c>
      <c r="AE86" s="68">
        <v>105</v>
      </c>
      <c r="AF86" s="25" t="s">
        <v>428</v>
      </c>
      <c r="AG86" s="41" t="s">
        <v>429</v>
      </c>
      <c r="AH86" s="41"/>
      <c r="AI86" s="26"/>
      <c r="AJ86" s="26"/>
      <c r="AK86" s="26"/>
      <c r="AL86" s="26"/>
      <c r="AM86" s="26"/>
      <c r="AN86" s="25"/>
      <c r="AO86" s="41" t="s">
        <v>108</v>
      </c>
    </row>
    <row r="87" s="5" customFormat="1" ht="50" customHeight="1" spans="1:41">
      <c r="A87" s="25" t="s">
        <v>225</v>
      </c>
      <c r="B87" s="26" t="s">
        <v>462</v>
      </c>
      <c r="C87" s="26" t="s">
        <v>463</v>
      </c>
      <c r="D87" s="26" t="s">
        <v>134</v>
      </c>
      <c r="E87" s="26" t="s">
        <v>464</v>
      </c>
      <c r="F87" s="26" t="s">
        <v>129</v>
      </c>
      <c r="G87" s="26" t="s">
        <v>229</v>
      </c>
      <c r="H87" s="26" t="str">
        <f>VLOOKUP(E87,[1]Sheet1!$A$3:$C$16,2,FALSE)</f>
        <v>谈为印</v>
      </c>
      <c r="I87" s="26">
        <f>J87+O87+P87+Q87+R87+S87+T87+U87+V87</f>
        <v>130</v>
      </c>
      <c r="J87" s="26">
        <f>K87+L87+M87+N87</f>
        <v>130</v>
      </c>
      <c r="K87" s="26"/>
      <c r="L87" s="26"/>
      <c r="M87" s="26"/>
      <c r="N87" s="26">
        <v>130</v>
      </c>
      <c r="O87" s="26"/>
      <c r="P87" s="25"/>
      <c r="Q87" s="41"/>
      <c r="R87" s="41"/>
      <c r="S87" s="26"/>
      <c r="T87" s="26"/>
      <c r="U87" s="26"/>
      <c r="V87" s="38"/>
      <c r="W87" s="26" t="s">
        <v>126</v>
      </c>
      <c r="X87" s="26" t="s">
        <v>108</v>
      </c>
      <c r="Y87" s="26" t="s">
        <v>108</v>
      </c>
      <c r="Z87" s="26" t="s">
        <v>108</v>
      </c>
      <c r="AA87" s="26" t="s">
        <v>108</v>
      </c>
      <c r="AB87" s="26" t="s">
        <v>127</v>
      </c>
      <c r="AC87" s="26">
        <v>241</v>
      </c>
      <c r="AD87" s="68">
        <v>843.5</v>
      </c>
      <c r="AE87" s="68">
        <v>843.5</v>
      </c>
      <c r="AF87" s="26" t="s">
        <v>428</v>
      </c>
      <c r="AG87" s="26" t="s">
        <v>429</v>
      </c>
      <c r="AH87" s="41"/>
      <c r="AI87" s="26"/>
      <c r="AJ87" s="26"/>
      <c r="AK87" s="26"/>
      <c r="AL87" s="26"/>
      <c r="AM87" s="26"/>
      <c r="AN87" s="25"/>
      <c r="AO87" s="41" t="s">
        <v>108</v>
      </c>
    </row>
    <row r="88" s="5" customFormat="1" ht="50" customHeight="1" spans="1:41">
      <c r="A88" s="25" t="s">
        <v>225</v>
      </c>
      <c r="B88" s="26" t="s">
        <v>465</v>
      </c>
      <c r="C88" s="26" t="s">
        <v>466</v>
      </c>
      <c r="D88" s="26" t="s">
        <v>134</v>
      </c>
      <c r="E88" s="26" t="s">
        <v>464</v>
      </c>
      <c r="F88" s="26" t="s">
        <v>129</v>
      </c>
      <c r="G88" s="26" t="s">
        <v>229</v>
      </c>
      <c r="H88" s="26" t="str">
        <f>VLOOKUP(E88,[1]Sheet1!$A$3:$C$16,2,FALSE)</f>
        <v>谈为印</v>
      </c>
      <c r="I88" s="26">
        <f>J88+O88+P88+Q88+R88+S88+T88+U88+V88</f>
        <v>66</v>
      </c>
      <c r="J88" s="26">
        <f>K88+L88+M88+N88</f>
        <v>66</v>
      </c>
      <c r="K88" s="26">
        <v>66</v>
      </c>
      <c r="L88" s="26"/>
      <c r="M88" s="26"/>
      <c r="N88" s="38"/>
      <c r="O88" s="26"/>
      <c r="P88" s="25"/>
      <c r="Q88" s="41"/>
      <c r="R88" s="41"/>
      <c r="S88" s="26"/>
      <c r="T88" s="26"/>
      <c r="U88" s="26"/>
      <c r="V88" s="38"/>
      <c r="W88" s="26" t="s">
        <v>126</v>
      </c>
      <c r="X88" s="26" t="s">
        <v>108</v>
      </c>
      <c r="Y88" s="26" t="s">
        <v>108</v>
      </c>
      <c r="Z88" s="26" t="s">
        <v>108</v>
      </c>
      <c r="AA88" s="26" t="s">
        <v>108</v>
      </c>
      <c r="AB88" s="26" t="s">
        <v>127</v>
      </c>
      <c r="AC88" s="26">
        <v>239</v>
      </c>
      <c r="AD88" s="68">
        <v>836.5</v>
      </c>
      <c r="AE88" s="68">
        <v>836.5</v>
      </c>
      <c r="AF88" s="26" t="s">
        <v>428</v>
      </c>
      <c r="AG88" s="26" t="s">
        <v>429</v>
      </c>
      <c r="AH88" s="41"/>
      <c r="AI88" s="26"/>
      <c r="AJ88" s="26"/>
      <c r="AK88" s="26"/>
      <c r="AL88" s="26"/>
      <c r="AM88" s="26"/>
      <c r="AN88" s="25"/>
      <c r="AO88" s="41" t="s">
        <v>108</v>
      </c>
    </row>
    <row r="89" s="5" customFormat="1" ht="50" customHeight="1" spans="1:41">
      <c r="A89" s="25" t="s">
        <v>225</v>
      </c>
      <c r="B89" s="26" t="s">
        <v>467</v>
      </c>
      <c r="C89" s="26" t="s">
        <v>468</v>
      </c>
      <c r="D89" s="26" t="s">
        <v>134</v>
      </c>
      <c r="E89" s="26" t="s">
        <v>464</v>
      </c>
      <c r="F89" s="26" t="s">
        <v>129</v>
      </c>
      <c r="G89" s="26" t="s">
        <v>229</v>
      </c>
      <c r="H89" s="26" t="str">
        <f>VLOOKUP(E89,[1]Sheet1!$A$3:$C$16,2,FALSE)</f>
        <v>谈为印</v>
      </c>
      <c r="I89" s="26">
        <f>J89+O89+P89+Q89+R89+S89+T89+U89+V89</f>
        <v>166</v>
      </c>
      <c r="J89" s="26">
        <f>K89+L89+M89+N89</f>
        <v>166</v>
      </c>
      <c r="K89" s="26">
        <v>166</v>
      </c>
      <c r="L89" s="26"/>
      <c r="M89" s="26"/>
      <c r="N89" s="38"/>
      <c r="O89" s="26"/>
      <c r="P89" s="25"/>
      <c r="Q89" s="41"/>
      <c r="R89" s="41"/>
      <c r="S89" s="26"/>
      <c r="T89" s="26"/>
      <c r="U89" s="26"/>
      <c r="V89" s="38"/>
      <c r="W89" s="26" t="s">
        <v>126</v>
      </c>
      <c r="X89" s="26" t="s">
        <v>108</v>
      </c>
      <c r="Y89" s="26" t="s">
        <v>108</v>
      </c>
      <c r="Z89" s="26" t="s">
        <v>108</v>
      </c>
      <c r="AA89" s="26" t="s">
        <v>108</v>
      </c>
      <c r="AB89" s="26" t="s">
        <v>127</v>
      </c>
      <c r="AC89" s="26">
        <v>239</v>
      </c>
      <c r="AD89" s="68">
        <v>836.5</v>
      </c>
      <c r="AE89" s="68">
        <v>836.5</v>
      </c>
      <c r="AF89" s="26" t="s">
        <v>428</v>
      </c>
      <c r="AG89" s="26" t="s">
        <v>429</v>
      </c>
      <c r="AH89" s="41"/>
      <c r="AI89" s="26"/>
      <c r="AJ89" s="26"/>
      <c r="AK89" s="26"/>
      <c r="AL89" s="26"/>
      <c r="AM89" s="26"/>
      <c r="AN89" s="25"/>
      <c r="AO89" s="41" t="s">
        <v>108</v>
      </c>
    </row>
    <row r="90" s="5" customFormat="1" ht="50" customHeight="1" spans="1:41">
      <c r="A90" s="25" t="s">
        <v>225</v>
      </c>
      <c r="B90" s="26" t="s">
        <v>469</v>
      </c>
      <c r="C90" s="26" t="s">
        <v>470</v>
      </c>
      <c r="D90" s="26" t="s">
        <v>134</v>
      </c>
      <c r="E90" s="26" t="s">
        <v>471</v>
      </c>
      <c r="F90" s="26" t="s">
        <v>129</v>
      </c>
      <c r="G90" s="26" t="s">
        <v>229</v>
      </c>
      <c r="H90" s="26" t="str">
        <f>VLOOKUP(E90,[1]Sheet1!$A$3:$C$16,2,FALSE)</f>
        <v>饶顺海</v>
      </c>
      <c r="I90" s="26">
        <f t="shared" ref="I90:I133" si="7">J90+O90+P90+Q90+R90+S90+T90+U90+V90</f>
        <v>180</v>
      </c>
      <c r="J90" s="26">
        <f t="shared" ref="J90:J131" si="8">K90+L90+M90+N90</f>
        <v>180</v>
      </c>
      <c r="K90" s="26">
        <v>180</v>
      </c>
      <c r="L90" s="26"/>
      <c r="M90" s="26"/>
      <c r="N90" s="38"/>
      <c r="O90" s="26"/>
      <c r="P90" s="25"/>
      <c r="Q90" s="41"/>
      <c r="R90" s="41"/>
      <c r="S90" s="26"/>
      <c r="T90" s="26"/>
      <c r="U90" s="26"/>
      <c r="V90" s="38"/>
      <c r="W90" s="26" t="s">
        <v>126</v>
      </c>
      <c r="X90" s="26" t="s">
        <v>108</v>
      </c>
      <c r="Y90" s="26" t="s">
        <v>108</v>
      </c>
      <c r="Z90" s="26" t="s">
        <v>108</v>
      </c>
      <c r="AA90" s="26" t="s">
        <v>108</v>
      </c>
      <c r="AB90" s="26" t="s">
        <v>127</v>
      </c>
      <c r="AC90" s="26">
        <v>100</v>
      </c>
      <c r="AD90" s="68">
        <v>350</v>
      </c>
      <c r="AE90" s="68">
        <v>350</v>
      </c>
      <c r="AF90" s="26" t="s">
        <v>428</v>
      </c>
      <c r="AG90" s="26" t="s">
        <v>429</v>
      </c>
      <c r="AH90" s="41"/>
      <c r="AI90" s="26"/>
      <c r="AJ90" s="26"/>
      <c r="AK90" s="26"/>
      <c r="AL90" s="26"/>
      <c r="AM90" s="26"/>
      <c r="AN90" s="25"/>
      <c r="AO90" s="41" t="s">
        <v>108</v>
      </c>
    </row>
    <row r="91" s="5" customFormat="1" ht="50" customHeight="1" spans="1:41">
      <c r="A91" s="25" t="s">
        <v>225</v>
      </c>
      <c r="B91" s="26" t="s">
        <v>472</v>
      </c>
      <c r="C91" s="26" t="s">
        <v>473</v>
      </c>
      <c r="D91" s="26" t="s">
        <v>134</v>
      </c>
      <c r="E91" s="26" t="s">
        <v>474</v>
      </c>
      <c r="F91" s="26" t="s">
        <v>129</v>
      </c>
      <c r="G91" s="26" t="s">
        <v>229</v>
      </c>
      <c r="H91" s="26" t="str">
        <f>VLOOKUP(E91,[1]Sheet1!$A$3:$C$16,2,FALSE)</f>
        <v>鲍堂文</v>
      </c>
      <c r="I91" s="26">
        <f>J91+O91+P91+Q91+R91+S91+T91+U91+V91</f>
        <v>180</v>
      </c>
      <c r="J91" s="26">
        <f>K91+L91+M91+N91</f>
        <v>180</v>
      </c>
      <c r="K91" s="26">
        <v>180</v>
      </c>
      <c r="L91" s="26"/>
      <c r="M91" s="26"/>
      <c r="N91" s="38"/>
      <c r="O91" s="26"/>
      <c r="P91" s="25"/>
      <c r="Q91" s="41"/>
      <c r="R91" s="41"/>
      <c r="S91" s="26"/>
      <c r="T91" s="26"/>
      <c r="U91" s="26"/>
      <c r="V91" s="38"/>
      <c r="W91" s="26" t="s">
        <v>126</v>
      </c>
      <c r="X91" s="26" t="s">
        <v>108</v>
      </c>
      <c r="Y91" s="26" t="s">
        <v>108</v>
      </c>
      <c r="Z91" s="26" t="s">
        <v>108</v>
      </c>
      <c r="AA91" s="26" t="s">
        <v>108</v>
      </c>
      <c r="AB91" s="26" t="s">
        <v>127</v>
      </c>
      <c r="AC91" s="26">
        <v>130</v>
      </c>
      <c r="AD91" s="68">
        <v>455</v>
      </c>
      <c r="AE91" s="68">
        <v>455</v>
      </c>
      <c r="AF91" s="26" t="s">
        <v>428</v>
      </c>
      <c r="AG91" s="26" t="s">
        <v>429</v>
      </c>
      <c r="AH91" s="41"/>
      <c r="AI91" s="26"/>
      <c r="AJ91" s="26"/>
      <c r="AK91" s="26"/>
      <c r="AL91" s="26"/>
      <c r="AM91" s="26"/>
      <c r="AN91" s="25"/>
      <c r="AO91" s="41" t="s">
        <v>108</v>
      </c>
    </row>
    <row r="92" s="5" customFormat="1" ht="50" customHeight="1" spans="1:41">
      <c r="A92" s="25" t="s">
        <v>225</v>
      </c>
      <c r="B92" s="26" t="s">
        <v>475</v>
      </c>
      <c r="C92" s="26" t="s">
        <v>476</v>
      </c>
      <c r="D92" s="26" t="s">
        <v>134</v>
      </c>
      <c r="E92" s="26" t="s">
        <v>143</v>
      </c>
      <c r="F92" s="26" t="s">
        <v>129</v>
      </c>
      <c r="G92" s="26" t="s">
        <v>229</v>
      </c>
      <c r="H92" s="26" t="str">
        <f>VLOOKUP(E92,[1]Sheet1!$A$3:$C$16,2,FALSE)</f>
        <v>刘久明</v>
      </c>
      <c r="I92" s="26">
        <f>J92+O92+P92+Q92+R92+S92+T92+U92+V92</f>
        <v>150</v>
      </c>
      <c r="J92" s="26">
        <f>K92+L92+M92+N92</f>
        <v>150</v>
      </c>
      <c r="K92" s="26">
        <v>150</v>
      </c>
      <c r="L92" s="26"/>
      <c r="M92" s="26"/>
      <c r="N92" s="38"/>
      <c r="O92" s="26"/>
      <c r="P92" s="25"/>
      <c r="Q92" s="41"/>
      <c r="R92" s="41"/>
      <c r="S92" s="26"/>
      <c r="T92" s="26"/>
      <c r="U92" s="26"/>
      <c r="V92" s="38"/>
      <c r="W92" s="26" t="s">
        <v>126</v>
      </c>
      <c r="X92" s="26" t="s">
        <v>108</v>
      </c>
      <c r="Y92" s="26" t="s">
        <v>108</v>
      </c>
      <c r="Z92" s="26" t="s">
        <v>108</v>
      </c>
      <c r="AA92" s="26" t="s">
        <v>108</v>
      </c>
      <c r="AB92" s="26" t="s">
        <v>127</v>
      </c>
      <c r="AC92" s="26">
        <v>138</v>
      </c>
      <c r="AD92" s="68">
        <v>483</v>
      </c>
      <c r="AE92" s="68">
        <v>483</v>
      </c>
      <c r="AF92" s="26" t="s">
        <v>428</v>
      </c>
      <c r="AG92" s="26" t="s">
        <v>429</v>
      </c>
      <c r="AH92" s="41"/>
      <c r="AI92" s="26"/>
      <c r="AJ92" s="26"/>
      <c r="AK92" s="26"/>
      <c r="AL92" s="26"/>
      <c r="AM92" s="26"/>
      <c r="AN92" s="25"/>
      <c r="AO92" s="41" t="s">
        <v>108</v>
      </c>
    </row>
    <row r="93" s="5" customFormat="1" ht="50" customHeight="1" spans="1:41">
      <c r="A93" s="25" t="s">
        <v>225</v>
      </c>
      <c r="B93" s="26" t="s">
        <v>477</v>
      </c>
      <c r="C93" s="26" t="s">
        <v>478</v>
      </c>
      <c r="D93" s="26" t="s">
        <v>134</v>
      </c>
      <c r="E93" s="26" t="s">
        <v>479</v>
      </c>
      <c r="F93" s="26" t="s">
        <v>129</v>
      </c>
      <c r="G93" s="26" t="s">
        <v>229</v>
      </c>
      <c r="H93" s="26" t="str">
        <f>VLOOKUP(E93,[1]Sheet1!$A$3:$C$16,2,FALSE)</f>
        <v>郭贞贵</v>
      </c>
      <c r="I93" s="26">
        <f>J93+O93+P93+Q93+R93+S93+T93+U93+V93</f>
        <v>150</v>
      </c>
      <c r="J93" s="26">
        <f>K93+L93+M93+N93</f>
        <v>150</v>
      </c>
      <c r="K93" s="26">
        <v>150</v>
      </c>
      <c r="L93" s="26"/>
      <c r="M93" s="26"/>
      <c r="N93" s="38"/>
      <c r="O93" s="26"/>
      <c r="P93" s="25"/>
      <c r="Q93" s="41"/>
      <c r="R93" s="41"/>
      <c r="S93" s="26"/>
      <c r="T93" s="26"/>
      <c r="U93" s="26"/>
      <c r="V93" s="38"/>
      <c r="W93" s="26" t="s">
        <v>126</v>
      </c>
      <c r="X93" s="26" t="s">
        <v>108</v>
      </c>
      <c r="Y93" s="26" t="s">
        <v>108</v>
      </c>
      <c r="Z93" s="26" t="s">
        <v>108</v>
      </c>
      <c r="AA93" s="26" t="s">
        <v>108</v>
      </c>
      <c r="AB93" s="26" t="s">
        <v>127</v>
      </c>
      <c r="AC93" s="26">
        <v>151</v>
      </c>
      <c r="AD93" s="68">
        <v>528.5</v>
      </c>
      <c r="AE93" s="68">
        <v>528.5</v>
      </c>
      <c r="AF93" s="26" t="s">
        <v>428</v>
      </c>
      <c r="AG93" s="26" t="s">
        <v>429</v>
      </c>
      <c r="AH93" s="41"/>
      <c r="AI93" s="26"/>
      <c r="AJ93" s="26"/>
      <c r="AK93" s="26"/>
      <c r="AL93" s="26"/>
      <c r="AM93" s="26"/>
      <c r="AN93" s="25"/>
      <c r="AO93" s="41" t="s">
        <v>108</v>
      </c>
    </row>
    <row r="94" s="5" customFormat="1" ht="50" customHeight="1" spans="1:41">
      <c r="A94" s="25" t="s">
        <v>225</v>
      </c>
      <c r="B94" s="26" t="s">
        <v>480</v>
      </c>
      <c r="C94" s="26" t="s">
        <v>481</v>
      </c>
      <c r="D94" s="26" t="s">
        <v>134</v>
      </c>
      <c r="E94" s="26" t="s">
        <v>166</v>
      </c>
      <c r="F94" s="26" t="s">
        <v>129</v>
      </c>
      <c r="G94" s="26" t="s">
        <v>229</v>
      </c>
      <c r="H94" s="26" t="str">
        <f>VLOOKUP(E94,[1]Sheet1!$A$3:$C$16,2,FALSE)</f>
        <v>孔祥力</v>
      </c>
      <c r="I94" s="26">
        <f>J94+O94+P94+Q94+R94+S94+T94+U94+V94</f>
        <v>110</v>
      </c>
      <c r="J94" s="26">
        <f>K94+L94+M94+N94</f>
        <v>110</v>
      </c>
      <c r="K94" s="26">
        <v>110</v>
      </c>
      <c r="L94" s="26"/>
      <c r="M94" s="26"/>
      <c r="N94" s="38"/>
      <c r="O94" s="26"/>
      <c r="P94" s="25"/>
      <c r="Q94" s="41"/>
      <c r="R94" s="41"/>
      <c r="S94" s="26"/>
      <c r="T94" s="26"/>
      <c r="U94" s="26"/>
      <c r="V94" s="38"/>
      <c r="W94" s="26" t="s">
        <v>126</v>
      </c>
      <c r="X94" s="26" t="s">
        <v>108</v>
      </c>
      <c r="Y94" s="26" t="s">
        <v>108</v>
      </c>
      <c r="Z94" s="26" t="s">
        <v>108</v>
      </c>
      <c r="AA94" s="26" t="s">
        <v>108</v>
      </c>
      <c r="AB94" s="26" t="s">
        <v>127</v>
      </c>
      <c r="AC94" s="26">
        <v>266</v>
      </c>
      <c r="AD94" s="68">
        <v>931</v>
      </c>
      <c r="AE94" s="68">
        <v>931</v>
      </c>
      <c r="AF94" s="26" t="s">
        <v>428</v>
      </c>
      <c r="AG94" s="26" t="s">
        <v>429</v>
      </c>
      <c r="AH94" s="41"/>
      <c r="AI94" s="26"/>
      <c r="AJ94" s="26"/>
      <c r="AK94" s="26"/>
      <c r="AL94" s="26"/>
      <c r="AM94" s="26"/>
      <c r="AN94" s="25"/>
      <c r="AO94" s="41" t="s">
        <v>108</v>
      </c>
    </row>
    <row r="95" s="5" customFormat="1" ht="50" customHeight="1" spans="1:41">
      <c r="A95" s="25" t="s">
        <v>225</v>
      </c>
      <c r="B95" s="26" t="s">
        <v>482</v>
      </c>
      <c r="C95" s="26" t="s">
        <v>483</v>
      </c>
      <c r="D95" s="26" t="s">
        <v>134</v>
      </c>
      <c r="E95" s="26" t="s">
        <v>166</v>
      </c>
      <c r="F95" s="26" t="s">
        <v>129</v>
      </c>
      <c r="G95" s="26" t="s">
        <v>229</v>
      </c>
      <c r="H95" s="26" t="str">
        <f>VLOOKUP(E95,[1]Sheet1!$A$3:$C$16,2,FALSE)</f>
        <v>孔祥力</v>
      </c>
      <c r="I95" s="26">
        <f>J95+O95+P95+Q95+R95+S95+T95+U95+V95</f>
        <v>80</v>
      </c>
      <c r="J95" s="26">
        <f>K95+L95+M95+N95</f>
        <v>80</v>
      </c>
      <c r="K95" s="26">
        <v>80</v>
      </c>
      <c r="L95" s="26"/>
      <c r="M95" s="26"/>
      <c r="N95" s="38"/>
      <c r="O95" s="26"/>
      <c r="P95" s="25"/>
      <c r="Q95" s="41"/>
      <c r="R95" s="41"/>
      <c r="S95" s="26"/>
      <c r="T95" s="26"/>
      <c r="U95" s="26"/>
      <c r="V95" s="38"/>
      <c r="W95" s="26" t="s">
        <v>126</v>
      </c>
      <c r="X95" s="26" t="s">
        <v>108</v>
      </c>
      <c r="Y95" s="26" t="s">
        <v>108</v>
      </c>
      <c r="Z95" s="26" t="s">
        <v>108</v>
      </c>
      <c r="AA95" s="26" t="s">
        <v>108</v>
      </c>
      <c r="AB95" s="26" t="s">
        <v>127</v>
      </c>
      <c r="AC95" s="26">
        <v>266</v>
      </c>
      <c r="AD95" s="68">
        <v>931</v>
      </c>
      <c r="AE95" s="68">
        <v>931</v>
      </c>
      <c r="AF95" s="26" t="s">
        <v>428</v>
      </c>
      <c r="AG95" s="26" t="s">
        <v>429</v>
      </c>
      <c r="AH95" s="41"/>
      <c r="AI95" s="26"/>
      <c r="AJ95" s="26"/>
      <c r="AK95" s="26"/>
      <c r="AL95" s="26"/>
      <c r="AM95" s="26"/>
      <c r="AN95" s="25"/>
      <c r="AO95" s="41" t="s">
        <v>108</v>
      </c>
    </row>
    <row r="96" s="5" customFormat="1" ht="50" customHeight="1" spans="1:41">
      <c r="A96" s="25" t="s">
        <v>225</v>
      </c>
      <c r="B96" s="26" t="s">
        <v>484</v>
      </c>
      <c r="C96" s="59" t="s">
        <v>485</v>
      </c>
      <c r="D96" s="59" t="s">
        <v>134</v>
      </c>
      <c r="E96" s="59" t="s">
        <v>486</v>
      </c>
      <c r="F96" s="26" t="s">
        <v>129</v>
      </c>
      <c r="G96" s="26" t="s">
        <v>229</v>
      </c>
      <c r="H96" s="26" t="str">
        <f>VLOOKUP(E96,[1]Sheet1!$A$3:$C$16,2,FALSE)</f>
        <v>王观峰</v>
      </c>
      <c r="I96" s="26">
        <f>J96+O96+P96+Q96+R96+S96+T96+U96+V96</f>
        <v>120</v>
      </c>
      <c r="J96" s="26">
        <f>K96+L96+M96+N96</f>
        <v>120</v>
      </c>
      <c r="K96" s="59">
        <v>120</v>
      </c>
      <c r="L96" s="26"/>
      <c r="M96" s="26"/>
      <c r="N96" s="38"/>
      <c r="O96" s="26"/>
      <c r="P96" s="25"/>
      <c r="Q96" s="41"/>
      <c r="R96" s="41"/>
      <c r="S96" s="26"/>
      <c r="T96" s="26"/>
      <c r="U96" s="26"/>
      <c r="V96" s="38"/>
      <c r="W96" s="26" t="s">
        <v>126</v>
      </c>
      <c r="X96" s="26" t="s">
        <v>108</v>
      </c>
      <c r="Y96" s="26" t="s">
        <v>108</v>
      </c>
      <c r="Z96" s="26" t="s">
        <v>108</v>
      </c>
      <c r="AA96" s="26" t="s">
        <v>108</v>
      </c>
      <c r="AB96" s="26" t="s">
        <v>127</v>
      </c>
      <c r="AC96" s="59">
        <v>108</v>
      </c>
      <c r="AD96" s="68">
        <v>378</v>
      </c>
      <c r="AE96" s="68">
        <v>378</v>
      </c>
      <c r="AF96" s="59" t="s">
        <v>428</v>
      </c>
      <c r="AG96" s="59" t="s">
        <v>429</v>
      </c>
      <c r="AH96" s="41"/>
      <c r="AI96" s="26"/>
      <c r="AJ96" s="26"/>
      <c r="AK96" s="26"/>
      <c r="AL96" s="26"/>
      <c r="AM96" s="26"/>
      <c r="AN96" s="25"/>
      <c r="AO96" s="41" t="s">
        <v>108</v>
      </c>
    </row>
    <row r="97" s="5" customFormat="1" ht="50" customHeight="1" spans="1:41">
      <c r="A97" s="25" t="s">
        <v>225</v>
      </c>
      <c r="B97" s="26" t="s">
        <v>487</v>
      </c>
      <c r="C97" s="59" t="s">
        <v>488</v>
      </c>
      <c r="D97" s="59" t="s">
        <v>134</v>
      </c>
      <c r="E97" s="59" t="s">
        <v>486</v>
      </c>
      <c r="F97" s="26" t="s">
        <v>129</v>
      </c>
      <c r="G97" s="26" t="s">
        <v>229</v>
      </c>
      <c r="H97" s="26" t="str">
        <f>VLOOKUP(E97,[1]Sheet1!$A$3:$C$16,2,FALSE)</f>
        <v>王观峰</v>
      </c>
      <c r="I97" s="26">
        <f>J97+O97+P97+Q97+R97+S97+T97+U97+V97</f>
        <v>150</v>
      </c>
      <c r="J97" s="26">
        <f>K97+L97+M97+N97</f>
        <v>150</v>
      </c>
      <c r="K97" s="59">
        <v>150</v>
      </c>
      <c r="L97" s="26"/>
      <c r="M97" s="26"/>
      <c r="N97" s="38"/>
      <c r="O97" s="26"/>
      <c r="P97" s="25"/>
      <c r="Q97" s="41"/>
      <c r="R97" s="41"/>
      <c r="S97" s="26"/>
      <c r="T97" s="26"/>
      <c r="U97" s="26"/>
      <c r="V97" s="38"/>
      <c r="W97" s="26" t="s">
        <v>126</v>
      </c>
      <c r="X97" s="26" t="s">
        <v>108</v>
      </c>
      <c r="Y97" s="26" t="s">
        <v>108</v>
      </c>
      <c r="Z97" s="26" t="s">
        <v>108</v>
      </c>
      <c r="AA97" s="26" t="s">
        <v>108</v>
      </c>
      <c r="AB97" s="26" t="s">
        <v>127</v>
      </c>
      <c r="AC97" s="59">
        <v>108</v>
      </c>
      <c r="AD97" s="68">
        <v>378</v>
      </c>
      <c r="AE97" s="68">
        <v>378</v>
      </c>
      <c r="AF97" s="59" t="s">
        <v>428</v>
      </c>
      <c r="AG97" s="59" t="s">
        <v>429</v>
      </c>
      <c r="AH97" s="41"/>
      <c r="AI97" s="26"/>
      <c r="AJ97" s="26"/>
      <c r="AK97" s="26"/>
      <c r="AL97" s="26"/>
      <c r="AM97" s="26"/>
      <c r="AN97" s="25"/>
      <c r="AO97" s="41" t="s">
        <v>108</v>
      </c>
    </row>
    <row r="98" s="5" customFormat="1" ht="50" customHeight="1" spans="1:41">
      <c r="A98" s="25" t="s">
        <v>225</v>
      </c>
      <c r="B98" s="26" t="s">
        <v>489</v>
      </c>
      <c r="C98" s="26" t="s">
        <v>490</v>
      </c>
      <c r="D98" s="26" t="s">
        <v>134</v>
      </c>
      <c r="E98" s="26" t="s">
        <v>491</v>
      </c>
      <c r="F98" s="26" t="s">
        <v>129</v>
      </c>
      <c r="G98" s="26" t="s">
        <v>229</v>
      </c>
      <c r="H98" s="26" t="str">
        <f>VLOOKUP(E98,[1]Sheet1!$A$3:$C$16,2,FALSE)</f>
        <v>魏长芝</v>
      </c>
      <c r="I98" s="26">
        <f>J98+O98+P98+Q98+R98+S98+T98+U98+V98</f>
        <v>140</v>
      </c>
      <c r="J98" s="26">
        <f>K98+L98+M98+N98</f>
        <v>140</v>
      </c>
      <c r="K98" s="26">
        <v>140</v>
      </c>
      <c r="L98" s="26"/>
      <c r="M98" s="26"/>
      <c r="N98" s="38"/>
      <c r="O98" s="26"/>
      <c r="P98" s="25"/>
      <c r="Q98" s="41"/>
      <c r="R98" s="41"/>
      <c r="S98" s="26"/>
      <c r="T98" s="26"/>
      <c r="U98" s="26"/>
      <c r="V98" s="38"/>
      <c r="W98" s="26" t="s">
        <v>126</v>
      </c>
      <c r="X98" s="26" t="s">
        <v>108</v>
      </c>
      <c r="Y98" s="26" t="s">
        <v>108</v>
      </c>
      <c r="Z98" s="26" t="s">
        <v>108</v>
      </c>
      <c r="AA98" s="26" t="s">
        <v>108</v>
      </c>
      <c r="AB98" s="26" t="s">
        <v>127</v>
      </c>
      <c r="AC98" s="26">
        <v>130</v>
      </c>
      <c r="AD98" s="68">
        <v>455</v>
      </c>
      <c r="AE98" s="68">
        <v>455</v>
      </c>
      <c r="AF98" s="26" t="s">
        <v>428</v>
      </c>
      <c r="AG98" s="59" t="s">
        <v>429</v>
      </c>
      <c r="AH98" s="41"/>
      <c r="AI98" s="26"/>
      <c r="AJ98" s="26"/>
      <c r="AK98" s="26"/>
      <c r="AL98" s="26"/>
      <c r="AM98" s="26"/>
      <c r="AN98" s="25"/>
      <c r="AO98" s="41" t="s">
        <v>108</v>
      </c>
    </row>
    <row r="99" s="5" customFormat="1" ht="50" customHeight="1" spans="1:41">
      <c r="A99" s="25" t="s">
        <v>225</v>
      </c>
      <c r="B99" s="26" t="s">
        <v>492</v>
      </c>
      <c r="C99" s="26" t="s">
        <v>493</v>
      </c>
      <c r="D99" s="26" t="s">
        <v>134</v>
      </c>
      <c r="E99" s="26" t="s">
        <v>491</v>
      </c>
      <c r="F99" s="26" t="s">
        <v>129</v>
      </c>
      <c r="G99" s="26" t="s">
        <v>229</v>
      </c>
      <c r="H99" s="26" t="str">
        <f>VLOOKUP(E99,[1]Sheet1!$A$3:$C$16,2,FALSE)</f>
        <v>魏长芝</v>
      </c>
      <c r="I99" s="26">
        <f>J99+O99+P99+Q99+R99+S99+T99+U99+V99</f>
        <v>100</v>
      </c>
      <c r="J99" s="26">
        <f>K99+L99+M99+N99</f>
        <v>100</v>
      </c>
      <c r="K99" s="26">
        <v>100</v>
      </c>
      <c r="L99" s="26"/>
      <c r="M99" s="26"/>
      <c r="N99" s="38"/>
      <c r="O99" s="26"/>
      <c r="P99" s="25"/>
      <c r="Q99" s="41"/>
      <c r="R99" s="41"/>
      <c r="S99" s="26"/>
      <c r="T99" s="26"/>
      <c r="U99" s="26"/>
      <c r="V99" s="38"/>
      <c r="W99" s="26" t="s">
        <v>126</v>
      </c>
      <c r="X99" s="26" t="s">
        <v>108</v>
      </c>
      <c r="Y99" s="26" t="s">
        <v>108</v>
      </c>
      <c r="Z99" s="26" t="s">
        <v>108</v>
      </c>
      <c r="AA99" s="26" t="s">
        <v>108</v>
      </c>
      <c r="AB99" s="26" t="s">
        <v>127</v>
      </c>
      <c r="AC99" s="26">
        <v>144</v>
      </c>
      <c r="AD99" s="68">
        <v>504</v>
      </c>
      <c r="AE99" s="68">
        <v>504</v>
      </c>
      <c r="AF99" s="26" t="s">
        <v>428</v>
      </c>
      <c r="AG99" s="59" t="s">
        <v>429</v>
      </c>
      <c r="AH99" s="41"/>
      <c r="AI99" s="26"/>
      <c r="AJ99" s="26"/>
      <c r="AK99" s="26"/>
      <c r="AL99" s="26"/>
      <c r="AM99" s="26"/>
      <c r="AN99" s="25"/>
      <c r="AO99" s="41" t="s">
        <v>108</v>
      </c>
    </row>
    <row r="100" s="5" customFormat="1" ht="50" customHeight="1" spans="1:41">
      <c r="A100" s="25" t="s">
        <v>225</v>
      </c>
      <c r="B100" s="26" t="s">
        <v>494</v>
      </c>
      <c r="C100" s="26" t="s">
        <v>495</v>
      </c>
      <c r="D100" s="26" t="s">
        <v>134</v>
      </c>
      <c r="E100" s="26" t="s">
        <v>491</v>
      </c>
      <c r="F100" s="26" t="s">
        <v>129</v>
      </c>
      <c r="G100" s="26" t="s">
        <v>229</v>
      </c>
      <c r="H100" s="26" t="str">
        <f>VLOOKUP(E100,[1]Sheet1!$A$3:$C$16,2,FALSE)</f>
        <v>魏长芝</v>
      </c>
      <c r="I100" s="26">
        <f>J100+O100+P100+Q100+R100+S100+T100+U100+V100</f>
        <v>150</v>
      </c>
      <c r="J100" s="26">
        <f>K100+L100+M100+N100</f>
        <v>150</v>
      </c>
      <c r="K100" s="26">
        <v>150</v>
      </c>
      <c r="L100" s="26"/>
      <c r="M100" s="26"/>
      <c r="N100" s="38"/>
      <c r="O100" s="26"/>
      <c r="P100" s="25"/>
      <c r="Q100" s="41"/>
      <c r="R100" s="41"/>
      <c r="S100" s="26"/>
      <c r="T100" s="26"/>
      <c r="U100" s="26"/>
      <c r="V100" s="38"/>
      <c r="W100" s="26" t="s">
        <v>126</v>
      </c>
      <c r="X100" s="26" t="s">
        <v>108</v>
      </c>
      <c r="Y100" s="26" t="s">
        <v>108</v>
      </c>
      <c r="Z100" s="26" t="s">
        <v>108</v>
      </c>
      <c r="AA100" s="26" t="s">
        <v>108</v>
      </c>
      <c r="AB100" s="26" t="s">
        <v>127</v>
      </c>
      <c r="AC100" s="26">
        <v>144</v>
      </c>
      <c r="AD100" s="68">
        <v>504</v>
      </c>
      <c r="AE100" s="68">
        <v>504</v>
      </c>
      <c r="AF100" s="26" t="s">
        <v>428</v>
      </c>
      <c r="AG100" s="59" t="s">
        <v>429</v>
      </c>
      <c r="AH100" s="41"/>
      <c r="AI100" s="26"/>
      <c r="AJ100" s="26"/>
      <c r="AK100" s="26"/>
      <c r="AL100" s="26"/>
      <c r="AM100" s="26"/>
      <c r="AN100" s="25"/>
      <c r="AO100" s="41" t="s">
        <v>108</v>
      </c>
    </row>
    <row r="101" s="5" customFormat="1" ht="50" customHeight="1" spans="1:41">
      <c r="A101" s="25" t="s">
        <v>225</v>
      </c>
      <c r="B101" s="26" t="s">
        <v>496</v>
      </c>
      <c r="C101" s="26" t="s">
        <v>497</v>
      </c>
      <c r="D101" s="26" t="s">
        <v>134</v>
      </c>
      <c r="E101" s="26" t="s">
        <v>491</v>
      </c>
      <c r="F101" s="26" t="s">
        <v>129</v>
      </c>
      <c r="G101" s="26" t="s">
        <v>229</v>
      </c>
      <c r="H101" s="26" t="str">
        <f>VLOOKUP(E101,[1]Sheet1!$A$3:$C$16,2,FALSE)</f>
        <v>魏长芝</v>
      </c>
      <c r="I101" s="26">
        <f>J101+O101+P101+Q101+R101+S101+T101+U101+V101</f>
        <v>60</v>
      </c>
      <c r="J101" s="26">
        <f>K101+L101+M101+N101</f>
        <v>60</v>
      </c>
      <c r="K101" s="26">
        <v>60</v>
      </c>
      <c r="L101" s="26"/>
      <c r="M101" s="26"/>
      <c r="N101" s="38"/>
      <c r="O101" s="26"/>
      <c r="P101" s="25"/>
      <c r="Q101" s="41"/>
      <c r="R101" s="41"/>
      <c r="S101" s="26"/>
      <c r="T101" s="26"/>
      <c r="U101" s="26"/>
      <c r="V101" s="38"/>
      <c r="W101" s="26" t="s">
        <v>126</v>
      </c>
      <c r="X101" s="26" t="s">
        <v>108</v>
      </c>
      <c r="Y101" s="26" t="s">
        <v>108</v>
      </c>
      <c r="Z101" s="26" t="s">
        <v>108</v>
      </c>
      <c r="AA101" s="26" t="s">
        <v>108</v>
      </c>
      <c r="AB101" s="26" t="s">
        <v>127</v>
      </c>
      <c r="AC101" s="26">
        <v>144</v>
      </c>
      <c r="AD101" s="68">
        <v>504</v>
      </c>
      <c r="AE101" s="68">
        <v>504</v>
      </c>
      <c r="AF101" s="26" t="s">
        <v>428</v>
      </c>
      <c r="AG101" s="59" t="s">
        <v>429</v>
      </c>
      <c r="AH101" s="41"/>
      <c r="AI101" s="26"/>
      <c r="AJ101" s="26"/>
      <c r="AK101" s="26"/>
      <c r="AL101" s="26"/>
      <c r="AM101" s="26"/>
      <c r="AN101" s="25"/>
      <c r="AO101" s="41" t="s">
        <v>108</v>
      </c>
    </row>
    <row r="102" s="5" customFormat="1" ht="50" customHeight="1" spans="1:41">
      <c r="A102" s="25" t="s">
        <v>225</v>
      </c>
      <c r="B102" s="26" t="s">
        <v>498</v>
      </c>
      <c r="C102" s="26" t="s">
        <v>499</v>
      </c>
      <c r="D102" s="26" t="s">
        <v>134</v>
      </c>
      <c r="E102" s="26" t="s">
        <v>464</v>
      </c>
      <c r="F102" s="26" t="s">
        <v>129</v>
      </c>
      <c r="G102" s="26" t="s">
        <v>229</v>
      </c>
      <c r="H102" s="26" t="str">
        <f>VLOOKUP(E102,[1]Sheet1!$A$3:$C$16,2,FALSE)</f>
        <v>谈为印</v>
      </c>
      <c r="I102" s="26">
        <f>J102+O102+P102+Q102+R102+S102+T102+U102+V102</f>
        <v>110</v>
      </c>
      <c r="J102" s="26">
        <f>K102+L102+M102+N102</f>
        <v>110</v>
      </c>
      <c r="K102" s="26">
        <v>110</v>
      </c>
      <c r="L102" s="26"/>
      <c r="M102" s="26"/>
      <c r="N102" s="38"/>
      <c r="O102" s="26"/>
      <c r="P102" s="25"/>
      <c r="Q102" s="41"/>
      <c r="R102" s="41"/>
      <c r="S102" s="26"/>
      <c r="T102" s="26"/>
      <c r="U102" s="26"/>
      <c r="V102" s="38"/>
      <c r="W102" s="26" t="s">
        <v>126</v>
      </c>
      <c r="X102" s="26" t="s">
        <v>108</v>
      </c>
      <c r="Y102" s="26" t="s">
        <v>108</v>
      </c>
      <c r="Z102" s="26" t="s">
        <v>108</v>
      </c>
      <c r="AA102" s="26" t="s">
        <v>108</v>
      </c>
      <c r="AB102" s="26" t="s">
        <v>127</v>
      </c>
      <c r="AC102" s="26">
        <v>35</v>
      </c>
      <c r="AD102" s="68">
        <v>122.5</v>
      </c>
      <c r="AE102" s="68">
        <v>122.5</v>
      </c>
      <c r="AF102" s="26" t="s">
        <v>428</v>
      </c>
      <c r="AG102" s="26" t="s">
        <v>429</v>
      </c>
      <c r="AH102" s="41"/>
      <c r="AI102" s="26"/>
      <c r="AJ102" s="26"/>
      <c r="AK102" s="26"/>
      <c r="AL102" s="26"/>
      <c r="AM102" s="26"/>
      <c r="AN102" s="25"/>
      <c r="AO102" s="41" t="s">
        <v>108</v>
      </c>
    </row>
    <row r="103" s="5" customFormat="1" ht="50" customHeight="1" spans="1:41">
      <c r="A103" s="25" t="s">
        <v>225</v>
      </c>
      <c r="B103" s="26" t="s">
        <v>500</v>
      </c>
      <c r="C103" s="26" t="s">
        <v>501</v>
      </c>
      <c r="D103" s="26" t="s">
        <v>134</v>
      </c>
      <c r="E103" s="26" t="s">
        <v>502</v>
      </c>
      <c r="F103" s="26" t="s">
        <v>129</v>
      </c>
      <c r="G103" s="26" t="s">
        <v>229</v>
      </c>
      <c r="H103" s="26" t="str">
        <f>VLOOKUP(E103,[1]Sheet1!$A$3:$C$16,2,FALSE)</f>
        <v>齐长珊</v>
      </c>
      <c r="I103" s="26">
        <f>J103+O103+P103+Q103+R103+S103+T103+U103+V103</f>
        <v>150</v>
      </c>
      <c r="J103" s="26">
        <f>K103+L103+M103+N103</f>
        <v>150</v>
      </c>
      <c r="K103" s="26">
        <v>150</v>
      </c>
      <c r="L103" s="26"/>
      <c r="M103" s="26"/>
      <c r="N103" s="38"/>
      <c r="O103" s="26"/>
      <c r="P103" s="25"/>
      <c r="Q103" s="41"/>
      <c r="R103" s="41"/>
      <c r="S103" s="26"/>
      <c r="T103" s="26"/>
      <c r="U103" s="26"/>
      <c r="V103" s="38"/>
      <c r="W103" s="26" t="s">
        <v>126</v>
      </c>
      <c r="X103" s="26" t="s">
        <v>108</v>
      </c>
      <c r="Y103" s="26" t="s">
        <v>108</v>
      </c>
      <c r="Z103" s="26" t="s">
        <v>108</v>
      </c>
      <c r="AA103" s="26" t="s">
        <v>108</v>
      </c>
      <c r="AB103" s="26" t="s">
        <v>127</v>
      </c>
      <c r="AC103" s="26">
        <v>161</v>
      </c>
      <c r="AD103" s="68">
        <v>563.5</v>
      </c>
      <c r="AE103" s="68">
        <v>563.5</v>
      </c>
      <c r="AF103" s="26" t="s">
        <v>428</v>
      </c>
      <c r="AG103" s="26" t="s">
        <v>429</v>
      </c>
      <c r="AH103" s="41"/>
      <c r="AI103" s="26"/>
      <c r="AJ103" s="26"/>
      <c r="AK103" s="26"/>
      <c r="AL103" s="26"/>
      <c r="AM103" s="26"/>
      <c r="AN103" s="25"/>
      <c r="AO103" s="41" t="s">
        <v>108</v>
      </c>
    </row>
    <row r="104" s="5" customFormat="1" ht="50" customHeight="1" spans="1:41">
      <c r="A104" s="25" t="s">
        <v>225</v>
      </c>
      <c r="B104" s="26" t="s">
        <v>503</v>
      </c>
      <c r="C104" s="26" t="s">
        <v>504</v>
      </c>
      <c r="D104" s="26" t="s">
        <v>134</v>
      </c>
      <c r="E104" s="26" t="s">
        <v>471</v>
      </c>
      <c r="F104" s="26" t="s">
        <v>129</v>
      </c>
      <c r="G104" s="26" t="s">
        <v>229</v>
      </c>
      <c r="H104" s="26" t="str">
        <f>VLOOKUP(E104,[1]Sheet1!$A$3:$C$16,2,FALSE)</f>
        <v>饶顺海</v>
      </c>
      <c r="I104" s="26">
        <f>J104+O104+P104+Q104+R104+S104+T104+U104+V104</f>
        <v>120</v>
      </c>
      <c r="J104" s="26">
        <f>K104+L104+M104+N104</f>
        <v>120</v>
      </c>
      <c r="K104" s="26">
        <v>120</v>
      </c>
      <c r="L104" s="26"/>
      <c r="M104" s="26"/>
      <c r="N104" s="38"/>
      <c r="O104" s="26"/>
      <c r="P104" s="25"/>
      <c r="Q104" s="41"/>
      <c r="R104" s="41"/>
      <c r="S104" s="26"/>
      <c r="T104" s="26"/>
      <c r="U104" s="26"/>
      <c r="V104" s="38"/>
      <c r="W104" s="26" t="s">
        <v>126</v>
      </c>
      <c r="X104" s="26" t="s">
        <v>108</v>
      </c>
      <c r="Y104" s="26" t="s">
        <v>108</v>
      </c>
      <c r="Z104" s="26" t="s">
        <v>108</v>
      </c>
      <c r="AA104" s="26" t="s">
        <v>108</v>
      </c>
      <c r="AB104" s="26" t="s">
        <v>127</v>
      </c>
      <c r="AC104" s="26">
        <v>10</v>
      </c>
      <c r="AD104" s="68">
        <v>35</v>
      </c>
      <c r="AE104" s="68">
        <v>35</v>
      </c>
      <c r="AF104" s="26" t="s">
        <v>428</v>
      </c>
      <c r="AG104" s="26" t="s">
        <v>429</v>
      </c>
      <c r="AH104" s="41"/>
      <c r="AI104" s="26"/>
      <c r="AJ104" s="26"/>
      <c r="AK104" s="26"/>
      <c r="AL104" s="26"/>
      <c r="AM104" s="26"/>
      <c r="AN104" s="25"/>
      <c r="AO104" s="41" t="s">
        <v>108</v>
      </c>
    </row>
    <row r="105" s="5" customFormat="1" ht="50" customHeight="1" spans="1:41">
      <c r="A105" s="25" t="s">
        <v>225</v>
      </c>
      <c r="B105" s="26" t="s">
        <v>505</v>
      </c>
      <c r="C105" s="26" t="s">
        <v>506</v>
      </c>
      <c r="D105" s="26" t="s">
        <v>134</v>
      </c>
      <c r="E105" s="26" t="s">
        <v>491</v>
      </c>
      <c r="F105" s="26" t="s">
        <v>129</v>
      </c>
      <c r="G105" s="26" t="s">
        <v>229</v>
      </c>
      <c r="H105" s="26" t="str">
        <f>VLOOKUP(E105,[1]Sheet1!$A$3:$C$16,2,FALSE)</f>
        <v>魏长芝</v>
      </c>
      <c r="I105" s="26">
        <f>J105+O105+P105+Q105+R105+S105+T105+U105+V105</f>
        <v>140</v>
      </c>
      <c r="J105" s="26">
        <f>K105+L105+M105+N105</f>
        <v>140</v>
      </c>
      <c r="K105" s="26">
        <v>140</v>
      </c>
      <c r="L105" s="26"/>
      <c r="M105" s="26"/>
      <c r="N105" s="38"/>
      <c r="O105" s="26"/>
      <c r="P105" s="25"/>
      <c r="Q105" s="41"/>
      <c r="R105" s="41"/>
      <c r="S105" s="26"/>
      <c r="T105" s="26"/>
      <c r="U105" s="26"/>
      <c r="V105" s="38"/>
      <c r="W105" s="26" t="s">
        <v>126</v>
      </c>
      <c r="X105" s="26" t="s">
        <v>108</v>
      </c>
      <c r="Y105" s="26" t="s">
        <v>108</v>
      </c>
      <c r="Z105" s="26" t="s">
        <v>108</v>
      </c>
      <c r="AA105" s="26" t="s">
        <v>108</v>
      </c>
      <c r="AB105" s="26" t="s">
        <v>127</v>
      </c>
      <c r="AC105" s="26">
        <v>15</v>
      </c>
      <c r="AD105" s="68">
        <v>52.5</v>
      </c>
      <c r="AE105" s="68">
        <v>52.5</v>
      </c>
      <c r="AF105" s="26" t="s">
        <v>428</v>
      </c>
      <c r="AG105" s="26" t="s">
        <v>429</v>
      </c>
      <c r="AH105" s="41"/>
      <c r="AI105" s="26"/>
      <c r="AJ105" s="26"/>
      <c r="AK105" s="26"/>
      <c r="AL105" s="26"/>
      <c r="AM105" s="26"/>
      <c r="AN105" s="25"/>
      <c r="AO105" s="41" t="s">
        <v>108</v>
      </c>
    </row>
    <row r="106" s="5" customFormat="1" ht="50" customHeight="1" spans="1:41">
      <c r="A106" s="25" t="s">
        <v>225</v>
      </c>
      <c r="B106" s="26" t="s">
        <v>507</v>
      </c>
      <c r="C106" s="26" t="s">
        <v>508</v>
      </c>
      <c r="D106" s="26" t="s">
        <v>134</v>
      </c>
      <c r="E106" s="26" t="s">
        <v>474</v>
      </c>
      <c r="F106" s="26" t="s">
        <v>129</v>
      </c>
      <c r="G106" s="26" t="s">
        <v>229</v>
      </c>
      <c r="H106" s="26" t="str">
        <f>VLOOKUP(E106,[1]Sheet1!$A$3:$C$16,2,FALSE)</f>
        <v>鲍堂文</v>
      </c>
      <c r="I106" s="26">
        <f>J106+O106+P106+Q106+R106+S106+T106+U106+V106</f>
        <v>145</v>
      </c>
      <c r="J106" s="26">
        <f>K106+L106+M106+N106</f>
        <v>145</v>
      </c>
      <c r="K106" s="26">
        <v>145</v>
      </c>
      <c r="L106" s="26"/>
      <c r="M106" s="26"/>
      <c r="N106" s="38"/>
      <c r="O106" s="26"/>
      <c r="P106" s="25"/>
      <c r="Q106" s="41"/>
      <c r="R106" s="41"/>
      <c r="S106" s="26"/>
      <c r="T106" s="26"/>
      <c r="U106" s="26"/>
      <c r="V106" s="38"/>
      <c r="W106" s="26" t="s">
        <v>126</v>
      </c>
      <c r="X106" s="26" t="s">
        <v>108</v>
      </c>
      <c r="Y106" s="26" t="s">
        <v>108</v>
      </c>
      <c r="Z106" s="26" t="s">
        <v>108</v>
      </c>
      <c r="AA106" s="26" t="s">
        <v>108</v>
      </c>
      <c r="AB106" s="26" t="s">
        <v>127</v>
      </c>
      <c r="AC106" s="26">
        <v>130</v>
      </c>
      <c r="AD106" s="68">
        <v>455</v>
      </c>
      <c r="AE106" s="68">
        <v>455</v>
      </c>
      <c r="AF106" s="26" t="s">
        <v>428</v>
      </c>
      <c r="AG106" s="26" t="s">
        <v>429</v>
      </c>
      <c r="AH106" s="41"/>
      <c r="AI106" s="26"/>
      <c r="AJ106" s="26"/>
      <c r="AK106" s="26"/>
      <c r="AL106" s="26"/>
      <c r="AM106" s="26"/>
      <c r="AN106" s="25"/>
      <c r="AO106" s="41" t="s">
        <v>108</v>
      </c>
    </row>
    <row r="107" s="5" customFormat="1" ht="104" customHeight="1" spans="1:41">
      <c r="A107" s="25" t="s">
        <v>225</v>
      </c>
      <c r="B107" s="26" t="s">
        <v>509</v>
      </c>
      <c r="C107" s="26" t="s">
        <v>510</v>
      </c>
      <c r="D107" s="26" t="s">
        <v>134</v>
      </c>
      <c r="E107" s="26" t="s">
        <v>479</v>
      </c>
      <c r="F107" s="26" t="s">
        <v>129</v>
      </c>
      <c r="G107" s="26" t="s">
        <v>229</v>
      </c>
      <c r="H107" s="26" t="str">
        <f>VLOOKUP(E107,[1]Sheet1!$A$3:$C$16,2,FALSE)</f>
        <v>郭贞贵</v>
      </c>
      <c r="I107" s="26">
        <f>J107+O107+P107+Q107+R107+S107+T107+U107+V107</f>
        <v>150</v>
      </c>
      <c r="J107" s="26">
        <f>K107+L107+M107+N107</f>
        <v>150</v>
      </c>
      <c r="K107" s="26">
        <v>150</v>
      </c>
      <c r="L107" s="26"/>
      <c r="M107" s="26"/>
      <c r="N107" s="38"/>
      <c r="O107" s="26"/>
      <c r="P107" s="25"/>
      <c r="Q107" s="41"/>
      <c r="R107" s="41"/>
      <c r="S107" s="26"/>
      <c r="T107" s="26"/>
      <c r="U107" s="26"/>
      <c r="V107" s="38"/>
      <c r="W107" s="26" t="s">
        <v>126</v>
      </c>
      <c r="X107" s="26" t="s">
        <v>108</v>
      </c>
      <c r="Y107" s="26" t="s">
        <v>108</v>
      </c>
      <c r="Z107" s="26" t="s">
        <v>108</v>
      </c>
      <c r="AA107" s="26" t="s">
        <v>108</v>
      </c>
      <c r="AB107" s="26" t="s">
        <v>127</v>
      </c>
      <c r="AC107" s="26">
        <v>151</v>
      </c>
      <c r="AD107" s="68">
        <v>528.5</v>
      </c>
      <c r="AE107" s="68">
        <v>528.5</v>
      </c>
      <c r="AF107" s="26" t="s">
        <v>428</v>
      </c>
      <c r="AG107" s="26" t="s">
        <v>429</v>
      </c>
      <c r="AH107" s="41"/>
      <c r="AI107" s="26"/>
      <c r="AJ107" s="26"/>
      <c r="AK107" s="26"/>
      <c r="AL107" s="26"/>
      <c r="AM107" s="26"/>
      <c r="AN107" s="25"/>
      <c r="AO107" s="41" t="s">
        <v>108</v>
      </c>
    </row>
    <row r="108" s="5" customFormat="1" ht="61" customHeight="1" spans="1:41">
      <c r="A108" s="25" t="s">
        <v>225</v>
      </c>
      <c r="B108" s="26" t="s">
        <v>511</v>
      </c>
      <c r="C108" s="26" t="s">
        <v>512</v>
      </c>
      <c r="D108" s="26" t="s">
        <v>134</v>
      </c>
      <c r="E108" s="26" t="s">
        <v>166</v>
      </c>
      <c r="F108" s="26" t="s">
        <v>129</v>
      </c>
      <c r="G108" s="26" t="s">
        <v>229</v>
      </c>
      <c r="H108" s="26" t="str">
        <f>VLOOKUP(E108,[1]Sheet1!$A$3:$C$16,2,FALSE)</f>
        <v>孔祥力</v>
      </c>
      <c r="I108" s="26">
        <f>J108+O108+P108+Q108+R108+S108+T108+U108+V108</f>
        <v>105</v>
      </c>
      <c r="J108" s="26">
        <f>K108+L108+M108+N108</f>
        <v>105</v>
      </c>
      <c r="K108" s="26">
        <v>105</v>
      </c>
      <c r="L108" s="26"/>
      <c r="M108" s="26"/>
      <c r="N108" s="38"/>
      <c r="O108" s="26"/>
      <c r="P108" s="25"/>
      <c r="Q108" s="41"/>
      <c r="R108" s="41"/>
      <c r="S108" s="26"/>
      <c r="T108" s="26"/>
      <c r="U108" s="26"/>
      <c r="V108" s="38"/>
      <c r="W108" s="26" t="s">
        <v>126</v>
      </c>
      <c r="X108" s="26" t="s">
        <v>108</v>
      </c>
      <c r="Y108" s="26" t="s">
        <v>108</v>
      </c>
      <c r="Z108" s="26" t="s">
        <v>108</v>
      </c>
      <c r="AA108" s="26" t="s">
        <v>108</v>
      </c>
      <c r="AB108" s="26" t="s">
        <v>127</v>
      </c>
      <c r="AC108" s="26">
        <v>266</v>
      </c>
      <c r="AD108" s="68">
        <v>931</v>
      </c>
      <c r="AE108" s="68">
        <v>931</v>
      </c>
      <c r="AF108" s="26" t="s">
        <v>428</v>
      </c>
      <c r="AG108" s="26" t="s">
        <v>429</v>
      </c>
      <c r="AH108" s="41"/>
      <c r="AI108" s="26"/>
      <c r="AJ108" s="26"/>
      <c r="AK108" s="26"/>
      <c r="AL108" s="26"/>
      <c r="AM108" s="26"/>
      <c r="AN108" s="25"/>
      <c r="AO108" s="41" t="s">
        <v>108</v>
      </c>
    </row>
    <row r="109" s="5" customFormat="1" ht="61" customHeight="1" spans="1:41">
      <c r="A109" s="25" t="s">
        <v>225</v>
      </c>
      <c r="B109" s="26" t="s">
        <v>513</v>
      </c>
      <c r="C109" s="26" t="s">
        <v>514</v>
      </c>
      <c r="D109" s="26" t="s">
        <v>134</v>
      </c>
      <c r="E109" s="26" t="s">
        <v>166</v>
      </c>
      <c r="F109" s="26" t="s">
        <v>129</v>
      </c>
      <c r="G109" s="26" t="s">
        <v>229</v>
      </c>
      <c r="H109" s="26" t="str">
        <f>VLOOKUP(E109,[1]Sheet1!$A$3:$C$16,2,FALSE)</f>
        <v>孔祥力</v>
      </c>
      <c r="I109" s="26">
        <f>J109+O109+P109+Q109+R109+S109+T109+U109+V109</f>
        <v>108</v>
      </c>
      <c r="J109" s="26">
        <f>K109+L109+M109+N109</f>
        <v>108</v>
      </c>
      <c r="K109" s="26">
        <v>108</v>
      </c>
      <c r="L109" s="26"/>
      <c r="M109" s="26"/>
      <c r="N109" s="38"/>
      <c r="O109" s="26"/>
      <c r="P109" s="25"/>
      <c r="Q109" s="41"/>
      <c r="R109" s="41"/>
      <c r="S109" s="26"/>
      <c r="T109" s="26"/>
      <c r="U109" s="26"/>
      <c r="V109" s="38"/>
      <c r="W109" s="26" t="s">
        <v>126</v>
      </c>
      <c r="X109" s="26" t="s">
        <v>108</v>
      </c>
      <c r="Y109" s="26" t="s">
        <v>108</v>
      </c>
      <c r="Z109" s="26" t="s">
        <v>108</v>
      </c>
      <c r="AA109" s="26" t="s">
        <v>108</v>
      </c>
      <c r="AB109" s="26" t="s">
        <v>127</v>
      </c>
      <c r="AC109" s="26">
        <v>266</v>
      </c>
      <c r="AD109" s="68">
        <v>931</v>
      </c>
      <c r="AE109" s="68">
        <v>931</v>
      </c>
      <c r="AF109" s="26" t="s">
        <v>428</v>
      </c>
      <c r="AG109" s="26" t="s">
        <v>429</v>
      </c>
      <c r="AH109" s="41"/>
      <c r="AI109" s="26"/>
      <c r="AJ109" s="26"/>
      <c r="AK109" s="26"/>
      <c r="AL109" s="26"/>
      <c r="AM109" s="26"/>
      <c r="AN109" s="25"/>
      <c r="AO109" s="41" t="s">
        <v>108</v>
      </c>
    </row>
    <row r="110" s="5" customFormat="1" ht="61" customHeight="1" spans="1:41">
      <c r="A110" s="25" t="s">
        <v>225</v>
      </c>
      <c r="B110" s="26" t="s">
        <v>515</v>
      </c>
      <c r="C110" s="59" t="s">
        <v>516</v>
      </c>
      <c r="D110" s="59" t="s">
        <v>134</v>
      </c>
      <c r="E110" s="59" t="s">
        <v>486</v>
      </c>
      <c r="F110" s="26" t="s">
        <v>129</v>
      </c>
      <c r="G110" s="26" t="s">
        <v>229</v>
      </c>
      <c r="H110" s="26" t="str">
        <f>VLOOKUP(E110,[1]Sheet1!$A$3:$C$16,2,FALSE)</f>
        <v>王观峰</v>
      </c>
      <c r="I110" s="26">
        <f>J110+O110+P110+Q110+R110+S110+T110+U110+V110</f>
        <v>123</v>
      </c>
      <c r="J110" s="26">
        <f>K110+L110+M110+N110</f>
        <v>123</v>
      </c>
      <c r="K110" s="59">
        <v>123</v>
      </c>
      <c r="L110" s="26"/>
      <c r="M110" s="26"/>
      <c r="N110" s="38"/>
      <c r="O110" s="26"/>
      <c r="P110" s="25"/>
      <c r="Q110" s="41"/>
      <c r="R110" s="41"/>
      <c r="S110" s="26"/>
      <c r="T110" s="26"/>
      <c r="U110" s="26"/>
      <c r="V110" s="38"/>
      <c r="W110" s="26" t="s">
        <v>126</v>
      </c>
      <c r="X110" s="26" t="s">
        <v>108</v>
      </c>
      <c r="Y110" s="26" t="s">
        <v>108</v>
      </c>
      <c r="Z110" s="26" t="s">
        <v>108</v>
      </c>
      <c r="AA110" s="26" t="s">
        <v>108</v>
      </c>
      <c r="AB110" s="26" t="s">
        <v>127</v>
      </c>
      <c r="AC110" s="59">
        <v>85</v>
      </c>
      <c r="AD110" s="68">
        <v>297.5</v>
      </c>
      <c r="AE110" s="68">
        <v>297.5</v>
      </c>
      <c r="AF110" s="59" t="s">
        <v>428</v>
      </c>
      <c r="AG110" s="59" t="s">
        <v>429</v>
      </c>
      <c r="AH110" s="41"/>
      <c r="AI110" s="26"/>
      <c r="AJ110" s="26"/>
      <c r="AK110" s="26"/>
      <c r="AL110" s="26"/>
      <c r="AM110" s="26"/>
      <c r="AN110" s="25"/>
      <c r="AO110" s="41" t="s">
        <v>108</v>
      </c>
    </row>
    <row r="111" s="5" customFormat="1" ht="61" customHeight="1" spans="1:41">
      <c r="A111" s="25" t="s">
        <v>225</v>
      </c>
      <c r="B111" s="26" t="s">
        <v>517</v>
      </c>
      <c r="C111" s="26" t="s">
        <v>518</v>
      </c>
      <c r="D111" s="26" t="s">
        <v>134</v>
      </c>
      <c r="E111" s="26" t="s">
        <v>519</v>
      </c>
      <c r="F111" s="26" t="s">
        <v>129</v>
      </c>
      <c r="G111" s="26" t="s">
        <v>229</v>
      </c>
      <c r="H111" s="26" t="str">
        <f>VLOOKUP(E111,[1]Sheet1!$A$3:$C$16,2,FALSE)</f>
        <v>李开贵</v>
      </c>
      <c r="I111" s="26">
        <f>J111+O111+P111+Q111+R111+S111+T111+U111+V111</f>
        <v>150</v>
      </c>
      <c r="J111" s="26">
        <f>K111+L111+M111+N111</f>
        <v>150</v>
      </c>
      <c r="K111" s="26">
        <v>150</v>
      </c>
      <c r="L111" s="26"/>
      <c r="M111" s="26"/>
      <c r="N111" s="38"/>
      <c r="O111" s="26"/>
      <c r="P111" s="25"/>
      <c r="Q111" s="41"/>
      <c r="R111" s="41"/>
      <c r="S111" s="26"/>
      <c r="T111" s="26"/>
      <c r="U111" s="26"/>
      <c r="V111" s="38"/>
      <c r="W111" s="26" t="s">
        <v>126</v>
      </c>
      <c r="X111" s="26" t="s">
        <v>108</v>
      </c>
      <c r="Y111" s="26" t="s">
        <v>108</v>
      </c>
      <c r="Z111" s="26" t="s">
        <v>108</v>
      </c>
      <c r="AA111" s="26" t="s">
        <v>108</v>
      </c>
      <c r="AB111" s="26" t="s">
        <v>127</v>
      </c>
      <c r="AC111" s="26">
        <v>130</v>
      </c>
      <c r="AD111" s="68">
        <v>455</v>
      </c>
      <c r="AE111" s="68">
        <v>455</v>
      </c>
      <c r="AF111" s="26" t="s">
        <v>428</v>
      </c>
      <c r="AG111" s="26" t="s">
        <v>429</v>
      </c>
      <c r="AH111" s="41"/>
      <c r="AI111" s="26"/>
      <c r="AJ111" s="26"/>
      <c r="AK111" s="26"/>
      <c r="AL111" s="26"/>
      <c r="AM111" s="26"/>
      <c r="AN111" s="25"/>
      <c r="AO111" s="41" t="s">
        <v>108</v>
      </c>
    </row>
    <row r="112" s="5" customFormat="1" ht="61" customHeight="1" spans="1:41">
      <c r="A112" s="25" t="s">
        <v>225</v>
      </c>
      <c r="B112" s="26" t="s">
        <v>520</v>
      </c>
      <c r="C112" s="26" t="s">
        <v>521</v>
      </c>
      <c r="D112" s="26" t="s">
        <v>134</v>
      </c>
      <c r="E112" s="26" t="s">
        <v>491</v>
      </c>
      <c r="F112" s="26" t="s">
        <v>129</v>
      </c>
      <c r="G112" s="26" t="s">
        <v>229</v>
      </c>
      <c r="H112" s="26" t="str">
        <f>VLOOKUP(E112,[1]Sheet1!$A$3:$C$16,2,FALSE)</f>
        <v>魏长芝</v>
      </c>
      <c r="I112" s="26">
        <f>J112+O112+P112+Q112+R112+S112+T112+U112+V112</f>
        <v>300</v>
      </c>
      <c r="J112" s="26">
        <f>K112+L112+M112+N112</f>
        <v>300</v>
      </c>
      <c r="K112" s="26">
        <v>300</v>
      </c>
      <c r="L112" s="26"/>
      <c r="M112" s="26"/>
      <c r="N112" s="38"/>
      <c r="O112" s="26"/>
      <c r="P112" s="25"/>
      <c r="Q112" s="41"/>
      <c r="R112" s="41"/>
      <c r="S112" s="26"/>
      <c r="T112" s="26"/>
      <c r="U112" s="26"/>
      <c r="V112" s="38"/>
      <c r="W112" s="26" t="s">
        <v>126</v>
      </c>
      <c r="X112" s="26" t="s">
        <v>108</v>
      </c>
      <c r="Y112" s="26" t="s">
        <v>108</v>
      </c>
      <c r="Z112" s="26" t="s">
        <v>108</v>
      </c>
      <c r="AA112" s="26" t="s">
        <v>108</v>
      </c>
      <c r="AB112" s="26" t="s">
        <v>127</v>
      </c>
      <c r="AC112" s="26">
        <v>146</v>
      </c>
      <c r="AD112" s="68">
        <v>511</v>
      </c>
      <c r="AE112" s="68">
        <v>511</v>
      </c>
      <c r="AF112" s="26" t="s">
        <v>428</v>
      </c>
      <c r="AG112" s="26" t="s">
        <v>429</v>
      </c>
      <c r="AH112" s="41"/>
      <c r="AI112" s="26"/>
      <c r="AJ112" s="26"/>
      <c r="AK112" s="26"/>
      <c r="AL112" s="26"/>
      <c r="AM112" s="26"/>
      <c r="AN112" s="25"/>
      <c r="AO112" s="41" t="s">
        <v>108</v>
      </c>
    </row>
    <row r="113" s="5" customFormat="1" ht="61" customHeight="1" spans="1:41">
      <c r="A113" s="25" t="s">
        <v>225</v>
      </c>
      <c r="B113" s="26" t="s">
        <v>522</v>
      </c>
      <c r="C113" s="26" t="s">
        <v>521</v>
      </c>
      <c r="D113" s="26" t="s">
        <v>134</v>
      </c>
      <c r="E113" s="26" t="s">
        <v>471</v>
      </c>
      <c r="F113" s="26" t="s">
        <v>129</v>
      </c>
      <c r="G113" s="26" t="s">
        <v>229</v>
      </c>
      <c r="H113" s="26" t="str">
        <f>VLOOKUP(E113,[1]Sheet1!$A$3:$C$16,2,FALSE)</f>
        <v>饶顺海</v>
      </c>
      <c r="I113" s="26">
        <f>J113+O113+P113+Q113+R113+S113+T113+U113+V113</f>
        <v>300</v>
      </c>
      <c r="J113" s="26">
        <f>K113+L113+M113+N113</f>
        <v>300</v>
      </c>
      <c r="K113" s="26">
        <v>300</v>
      </c>
      <c r="L113" s="26"/>
      <c r="M113" s="26"/>
      <c r="N113" s="38"/>
      <c r="O113" s="26"/>
      <c r="P113" s="25"/>
      <c r="Q113" s="41"/>
      <c r="R113" s="41"/>
      <c r="S113" s="26"/>
      <c r="T113" s="26"/>
      <c r="U113" s="26"/>
      <c r="V113" s="38"/>
      <c r="W113" s="26" t="s">
        <v>126</v>
      </c>
      <c r="X113" s="26" t="s">
        <v>108</v>
      </c>
      <c r="Y113" s="26" t="s">
        <v>108</v>
      </c>
      <c r="Z113" s="26" t="s">
        <v>108</v>
      </c>
      <c r="AA113" s="26" t="s">
        <v>108</v>
      </c>
      <c r="AB113" s="26" t="s">
        <v>127</v>
      </c>
      <c r="AC113" s="26">
        <v>100</v>
      </c>
      <c r="AD113" s="68">
        <v>350</v>
      </c>
      <c r="AE113" s="68">
        <v>350</v>
      </c>
      <c r="AF113" s="26" t="s">
        <v>428</v>
      </c>
      <c r="AG113" s="26" t="s">
        <v>429</v>
      </c>
      <c r="AH113" s="41"/>
      <c r="AI113" s="26"/>
      <c r="AJ113" s="26"/>
      <c r="AK113" s="26"/>
      <c r="AL113" s="26"/>
      <c r="AM113" s="26"/>
      <c r="AN113" s="25"/>
      <c r="AO113" s="41" t="s">
        <v>108</v>
      </c>
    </row>
    <row r="114" s="5" customFormat="1" ht="61" customHeight="1" spans="1:41">
      <c r="A114" s="25" t="s">
        <v>225</v>
      </c>
      <c r="B114" s="26" t="s">
        <v>523</v>
      </c>
      <c r="C114" s="26" t="s">
        <v>524</v>
      </c>
      <c r="D114" s="26" t="s">
        <v>134</v>
      </c>
      <c r="E114" s="26" t="s">
        <v>166</v>
      </c>
      <c r="F114" s="26" t="s">
        <v>129</v>
      </c>
      <c r="G114" s="26" t="s">
        <v>229</v>
      </c>
      <c r="H114" s="26" t="str">
        <f>VLOOKUP(E114,[1]Sheet1!$A$3:$C$16,2,FALSE)</f>
        <v>孔祥力</v>
      </c>
      <c r="I114" s="26">
        <f>J114+O114+P114+Q114+R114+S114+T114+U114+V114</f>
        <v>170</v>
      </c>
      <c r="J114" s="26">
        <f>K114+L114+M114+N114</f>
        <v>170</v>
      </c>
      <c r="K114" s="26">
        <v>170</v>
      </c>
      <c r="L114" s="26"/>
      <c r="M114" s="26"/>
      <c r="N114" s="38"/>
      <c r="O114" s="26"/>
      <c r="P114" s="25"/>
      <c r="Q114" s="41"/>
      <c r="R114" s="41"/>
      <c r="S114" s="26"/>
      <c r="T114" s="26"/>
      <c r="U114" s="26"/>
      <c r="V114" s="38"/>
      <c r="W114" s="26" t="s">
        <v>126</v>
      </c>
      <c r="X114" s="26" t="s">
        <v>108</v>
      </c>
      <c r="Y114" s="26" t="s">
        <v>108</v>
      </c>
      <c r="Z114" s="26" t="s">
        <v>108</v>
      </c>
      <c r="AA114" s="26" t="s">
        <v>108</v>
      </c>
      <c r="AB114" s="26" t="s">
        <v>127</v>
      </c>
      <c r="AC114" s="26">
        <v>266</v>
      </c>
      <c r="AD114" s="68">
        <v>931</v>
      </c>
      <c r="AE114" s="68">
        <v>931</v>
      </c>
      <c r="AF114" s="26" t="s">
        <v>428</v>
      </c>
      <c r="AG114" s="26" t="s">
        <v>429</v>
      </c>
      <c r="AH114" s="41"/>
      <c r="AI114" s="26"/>
      <c r="AJ114" s="26"/>
      <c r="AK114" s="26"/>
      <c r="AL114" s="26"/>
      <c r="AM114" s="26"/>
      <c r="AN114" s="25"/>
      <c r="AO114" s="41" t="s">
        <v>108</v>
      </c>
    </row>
    <row r="115" s="5" customFormat="1" ht="61" customHeight="1" spans="1:41">
      <c r="A115" s="25" t="s">
        <v>225</v>
      </c>
      <c r="B115" s="26" t="s">
        <v>525</v>
      </c>
      <c r="C115" s="59" t="s">
        <v>526</v>
      </c>
      <c r="D115" s="59" t="s">
        <v>134</v>
      </c>
      <c r="E115" s="59" t="s">
        <v>486</v>
      </c>
      <c r="F115" s="26" t="s">
        <v>129</v>
      </c>
      <c r="G115" s="26" t="s">
        <v>229</v>
      </c>
      <c r="H115" s="26" t="str">
        <f>VLOOKUP(E115,[1]Sheet1!$A$3:$C$16,2,FALSE)</f>
        <v>王观峰</v>
      </c>
      <c r="I115" s="26">
        <f>J115+O115+P115+Q115+R115+S115+T115+U115+V115</f>
        <v>120</v>
      </c>
      <c r="J115" s="26">
        <f>K115+L115+M115+N115</f>
        <v>120</v>
      </c>
      <c r="K115" s="59">
        <v>120</v>
      </c>
      <c r="L115" s="26"/>
      <c r="M115" s="26"/>
      <c r="N115" s="38"/>
      <c r="O115" s="26"/>
      <c r="P115" s="25"/>
      <c r="Q115" s="41"/>
      <c r="R115" s="41"/>
      <c r="S115" s="26"/>
      <c r="T115" s="26"/>
      <c r="U115" s="26"/>
      <c r="V115" s="38"/>
      <c r="W115" s="26" t="s">
        <v>126</v>
      </c>
      <c r="X115" s="26" t="s">
        <v>108</v>
      </c>
      <c r="Y115" s="26" t="s">
        <v>108</v>
      </c>
      <c r="Z115" s="26" t="s">
        <v>108</v>
      </c>
      <c r="AA115" s="26" t="s">
        <v>108</v>
      </c>
      <c r="AB115" s="26" t="s">
        <v>127</v>
      </c>
      <c r="AC115" s="69">
        <v>85</v>
      </c>
      <c r="AD115" s="68">
        <v>297.5</v>
      </c>
      <c r="AE115" s="68">
        <v>297.5</v>
      </c>
      <c r="AF115" s="59" t="s">
        <v>428</v>
      </c>
      <c r="AG115" s="59" t="s">
        <v>429</v>
      </c>
      <c r="AH115" s="41"/>
      <c r="AI115" s="26"/>
      <c r="AJ115" s="26"/>
      <c r="AK115" s="26"/>
      <c r="AL115" s="26"/>
      <c r="AM115" s="26"/>
      <c r="AN115" s="25"/>
      <c r="AO115" s="41" t="s">
        <v>108</v>
      </c>
    </row>
    <row r="116" s="5" customFormat="1" ht="90" customHeight="1" spans="1:41">
      <c r="A116" s="25" t="s">
        <v>225</v>
      </c>
      <c r="B116" s="26" t="s">
        <v>527</v>
      </c>
      <c r="C116" s="26" t="s">
        <v>528</v>
      </c>
      <c r="D116" s="26" t="s">
        <v>529</v>
      </c>
      <c r="E116" s="26" t="s">
        <v>530</v>
      </c>
      <c r="F116" s="26" t="s">
        <v>129</v>
      </c>
      <c r="G116" s="26" t="s">
        <v>229</v>
      </c>
      <c r="H116" s="26" t="s">
        <v>531</v>
      </c>
      <c r="I116" s="26">
        <f>J116+O116+P116+Q116+R116+S116+T116+U116+V116</f>
        <v>130</v>
      </c>
      <c r="J116" s="26">
        <f>K116+L116+M116+N116</f>
        <v>130</v>
      </c>
      <c r="K116" s="26">
        <v>130</v>
      </c>
      <c r="L116" s="26"/>
      <c r="M116" s="26"/>
      <c r="N116" s="26"/>
      <c r="O116" s="26"/>
      <c r="P116" s="26"/>
      <c r="Q116" s="26"/>
      <c r="R116" s="26"/>
      <c r="S116" s="26"/>
      <c r="T116" s="26"/>
      <c r="U116" s="26"/>
      <c r="V116" s="26"/>
      <c r="W116" s="26" t="s">
        <v>107</v>
      </c>
      <c r="X116" s="26" t="s">
        <v>108</v>
      </c>
      <c r="Y116" s="26" t="s">
        <v>108</v>
      </c>
      <c r="Z116" s="26" t="s">
        <v>108</v>
      </c>
      <c r="AA116" s="26" t="s">
        <v>127</v>
      </c>
      <c r="AB116" s="26" t="s">
        <v>127</v>
      </c>
      <c r="AC116" s="26"/>
      <c r="AD116" s="26"/>
      <c r="AE116" s="41"/>
      <c r="AF116" s="26" t="s">
        <v>532</v>
      </c>
      <c r="AG116" s="26" t="s">
        <v>533</v>
      </c>
      <c r="AH116" s="26"/>
      <c r="AI116" s="26"/>
      <c r="AJ116" s="26"/>
      <c r="AK116" s="26"/>
      <c r="AL116" s="26"/>
      <c r="AM116" s="26"/>
      <c r="AN116" s="26"/>
      <c r="AO116" s="26" t="s">
        <v>108</v>
      </c>
    </row>
    <row r="117" s="5" customFormat="1" ht="90" customHeight="1" spans="1:41">
      <c r="A117" s="25" t="s">
        <v>225</v>
      </c>
      <c r="B117" s="26" t="s">
        <v>534</v>
      </c>
      <c r="C117" s="26" t="s">
        <v>327</v>
      </c>
      <c r="D117" s="26" t="s">
        <v>529</v>
      </c>
      <c r="E117" s="26" t="s">
        <v>535</v>
      </c>
      <c r="F117" s="26" t="s">
        <v>129</v>
      </c>
      <c r="G117" s="26" t="s">
        <v>229</v>
      </c>
      <c r="H117" s="26" t="s">
        <v>536</v>
      </c>
      <c r="I117" s="26">
        <f>J117+O117+P117+Q117+R117+S117+T117+U117+V117</f>
        <v>103</v>
      </c>
      <c r="J117" s="26">
        <f>K117+L117+M117+N117</f>
        <v>103</v>
      </c>
      <c r="K117" s="26">
        <v>103</v>
      </c>
      <c r="L117" s="26"/>
      <c r="M117" s="26"/>
      <c r="N117" s="26"/>
      <c r="O117" s="26"/>
      <c r="P117" s="26"/>
      <c r="Q117" s="26"/>
      <c r="R117" s="26"/>
      <c r="S117" s="26"/>
      <c r="T117" s="26"/>
      <c r="U117" s="26"/>
      <c r="V117" s="26"/>
      <c r="W117" s="26" t="s">
        <v>107</v>
      </c>
      <c r="X117" s="26" t="s">
        <v>108</v>
      </c>
      <c r="Y117" s="26" t="s">
        <v>108</v>
      </c>
      <c r="Z117" s="26" t="s">
        <v>108</v>
      </c>
      <c r="AA117" s="26" t="s">
        <v>108</v>
      </c>
      <c r="AB117" s="26" t="s">
        <v>127</v>
      </c>
      <c r="AC117" s="26"/>
      <c r="AD117" s="26"/>
      <c r="AE117" s="41"/>
      <c r="AF117" s="26" t="s">
        <v>231</v>
      </c>
      <c r="AG117" s="26" t="s">
        <v>537</v>
      </c>
      <c r="AH117" s="26"/>
      <c r="AI117" s="26"/>
      <c r="AJ117" s="26"/>
      <c r="AK117" s="26"/>
      <c r="AL117" s="26"/>
      <c r="AM117" s="26"/>
      <c r="AN117" s="26"/>
      <c r="AO117" s="26" t="s">
        <v>108</v>
      </c>
    </row>
    <row r="118" s="5" customFormat="1" ht="90" customHeight="1" spans="1:41">
      <c r="A118" s="25" t="s">
        <v>225</v>
      </c>
      <c r="B118" s="38" t="s">
        <v>538</v>
      </c>
      <c r="C118" s="26" t="s">
        <v>539</v>
      </c>
      <c r="D118" s="26" t="s">
        <v>529</v>
      </c>
      <c r="E118" s="26" t="s">
        <v>530</v>
      </c>
      <c r="F118" s="26" t="s">
        <v>129</v>
      </c>
      <c r="G118" s="26" t="s">
        <v>229</v>
      </c>
      <c r="H118" s="26" t="s">
        <v>531</v>
      </c>
      <c r="I118" s="26">
        <f>J118+O118+P118+Q118+R118+S118+T118+U118+V118</f>
        <v>106</v>
      </c>
      <c r="J118" s="26">
        <f>K118+L118+M118+N118</f>
        <v>106</v>
      </c>
      <c r="K118" s="26">
        <v>106</v>
      </c>
      <c r="L118" s="26"/>
      <c r="M118" s="26"/>
      <c r="N118" s="26"/>
      <c r="O118" s="26"/>
      <c r="P118" s="26"/>
      <c r="Q118" s="26"/>
      <c r="R118" s="26"/>
      <c r="S118" s="26"/>
      <c r="T118" s="26"/>
      <c r="U118" s="26"/>
      <c r="V118" s="26"/>
      <c r="W118" s="26" t="s">
        <v>107</v>
      </c>
      <c r="X118" s="26" t="s">
        <v>108</v>
      </c>
      <c r="Y118" s="26" t="s">
        <v>108</v>
      </c>
      <c r="Z118" s="26" t="s">
        <v>108</v>
      </c>
      <c r="AA118" s="26" t="s">
        <v>108</v>
      </c>
      <c r="AB118" s="26" t="s">
        <v>127</v>
      </c>
      <c r="AC118" s="26"/>
      <c r="AD118" s="26"/>
      <c r="AE118" s="41"/>
      <c r="AF118" s="26" t="s">
        <v>231</v>
      </c>
      <c r="AG118" s="26" t="s">
        <v>540</v>
      </c>
      <c r="AH118" s="26"/>
      <c r="AI118" s="26"/>
      <c r="AJ118" s="26"/>
      <c r="AK118" s="26"/>
      <c r="AL118" s="26"/>
      <c r="AM118" s="26"/>
      <c r="AN118" s="26"/>
      <c r="AO118" s="26" t="s">
        <v>108</v>
      </c>
    </row>
    <row r="119" s="5" customFormat="1" ht="90" customHeight="1" spans="1:41">
      <c r="A119" s="25" t="s">
        <v>225</v>
      </c>
      <c r="B119" s="26" t="s">
        <v>541</v>
      </c>
      <c r="C119" s="26" t="s">
        <v>542</v>
      </c>
      <c r="D119" s="26" t="s">
        <v>529</v>
      </c>
      <c r="E119" s="26" t="s">
        <v>535</v>
      </c>
      <c r="F119" s="26" t="s">
        <v>129</v>
      </c>
      <c r="G119" s="26" t="s">
        <v>229</v>
      </c>
      <c r="H119" s="26" t="s">
        <v>536</v>
      </c>
      <c r="I119" s="26">
        <f>J119+O119+P119+Q119+R119+S119+T119+U119+V119</f>
        <v>150</v>
      </c>
      <c r="J119" s="26">
        <f>K119+L119+M119+N119</f>
        <v>150</v>
      </c>
      <c r="K119" s="26">
        <v>150</v>
      </c>
      <c r="L119" s="26"/>
      <c r="M119" s="26"/>
      <c r="N119" s="26"/>
      <c r="O119" s="26"/>
      <c r="P119" s="26"/>
      <c r="Q119" s="26"/>
      <c r="R119" s="26"/>
      <c r="S119" s="26"/>
      <c r="T119" s="26"/>
      <c r="U119" s="26"/>
      <c r="V119" s="26"/>
      <c r="W119" s="26" t="s">
        <v>107</v>
      </c>
      <c r="X119" s="26" t="s">
        <v>108</v>
      </c>
      <c r="Y119" s="26" t="s">
        <v>108</v>
      </c>
      <c r="Z119" s="26" t="s">
        <v>108</v>
      </c>
      <c r="AA119" s="26" t="s">
        <v>108</v>
      </c>
      <c r="AB119" s="26" t="s">
        <v>127</v>
      </c>
      <c r="AC119" s="26"/>
      <c r="AD119" s="26"/>
      <c r="AE119" s="41"/>
      <c r="AF119" s="26" t="s">
        <v>231</v>
      </c>
      <c r="AG119" s="26" t="s">
        <v>540</v>
      </c>
      <c r="AH119" s="26"/>
      <c r="AI119" s="26"/>
      <c r="AJ119" s="26"/>
      <c r="AK119" s="26"/>
      <c r="AL119" s="26"/>
      <c r="AM119" s="26"/>
      <c r="AN119" s="26"/>
      <c r="AO119" s="26" t="s">
        <v>108</v>
      </c>
    </row>
    <row r="120" s="5" customFormat="1" ht="69" customHeight="1" spans="1:41">
      <c r="A120" s="25" t="s">
        <v>225</v>
      </c>
      <c r="B120" s="38" t="s">
        <v>543</v>
      </c>
      <c r="C120" s="26" t="s">
        <v>544</v>
      </c>
      <c r="D120" s="26" t="s">
        <v>529</v>
      </c>
      <c r="E120" s="26" t="s">
        <v>545</v>
      </c>
      <c r="F120" s="26" t="s">
        <v>129</v>
      </c>
      <c r="G120" s="26" t="s">
        <v>229</v>
      </c>
      <c r="H120" s="26" t="s">
        <v>546</v>
      </c>
      <c r="I120" s="26">
        <f>J120+O120+P120+Q120+R120+S120+T120+U120+V120</f>
        <v>130</v>
      </c>
      <c r="J120" s="26">
        <f>K120+L120+M120+N120</f>
        <v>130</v>
      </c>
      <c r="K120" s="26">
        <v>130</v>
      </c>
      <c r="L120" s="26"/>
      <c r="M120" s="26"/>
      <c r="N120" s="26"/>
      <c r="O120" s="26"/>
      <c r="P120" s="26"/>
      <c r="Q120" s="26"/>
      <c r="R120" s="26"/>
      <c r="S120" s="26"/>
      <c r="T120" s="26"/>
      <c r="U120" s="26"/>
      <c r="V120" s="26"/>
      <c r="W120" s="26" t="s">
        <v>107</v>
      </c>
      <c r="X120" s="26" t="s">
        <v>108</v>
      </c>
      <c r="Y120" s="26" t="s">
        <v>108</v>
      </c>
      <c r="Z120" s="26" t="s">
        <v>108</v>
      </c>
      <c r="AA120" s="26" t="s">
        <v>108</v>
      </c>
      <c r="AB120" s="26" t="s">
        <v>127</v>
      </c>
      <c r="AC120" s="56"/>
      <c r="AD120" s="56"/>
      <c r="AE120" s="41"/>
      <c r="AF120" s="26" t="s">
        <v>231</v>
      </c>
      <c r="AG120" s="26" t="s">
        <v>547</v>
      </c>
      <c r="AH120" s="26"/>
      <c r="AI120" s="26"/>
      <c r="AJ120" s="26"/>
      <c r="AK120" s="26"/>
      <c r="AL120" s="26"/>
      <c r="AM120" s="26"/>
      <c r="AN120" s="26"/>
      <c r="AO120" s="26" t="s">
        <v>108</v>
      </c>
    </row>
    <row r="121" s="6" customFormat="1" ht="80" customHeight="1" spans="1:41">
      <c r="A121" s="39" t="s">
        <v>225</v>
      </c>
      <c r="B121" s="40" t="s">
        <v>548</v>
      </c>
      <c r="C121" s="40" t="s">
        <v>549</v>
      </c>
      <c r="D121" s="40" t="s">
        <v>529</v>
      </c>
      <c r="E121" s="40" t="s">
        <v>550</v>
      </c>
      <c r="F121" s="40" t="s">
        <v>129</v>
      </c>
      <c r="G121" s="40" t="s">
        <v>229</v>
      </c>
      <c r="H121" s="40" t="s">
        <v>551</v>
      </c>
      <c r="I121" s="26">
        <f>J121+O121+P121+Q121+R121+S121+T121+U121+V121</f>
        <v>296</v>
      </c>
      <c r="J121" s="26">
        <f>K121+L121+M121+N121</f>
        <v>296</v>
      </c>
      <c r="K121" s="40">
        <v>163</v>
      </c>
      <c r="L121" s="63">
        <v>133</v>
      </c>
      <c r="M121" s="40"/>
      <c r="N121" s="40"/>
      <c r="O121" s="40"/>
      <c r="P121" s="40"/>
      <c r="Q121" s="40"/>
      <c r="R121" s="40"/>
      <c r="S121" s="40"/>
      <c r="T121" s="40"/>
      <c r="U121" s="40"/>
      <c r="V121" s="40"/>
      <c r="W121" s="40" t="s">
        <v>107</v>
      </c>
      <c r="X121" s="40" t="s">
        <v>108</v>
      </c>
      <c r="Y121" s="40" t="s">
        <v>108</v>
      </c>
      <c r="Z121" s="40" t="s">
        <v>108</v>
      </c>
      <c r="AA121" s="40" t="s">
        <v>108</v>
      </c>
      <c r="AB121" s="40" t="s">
        <v>127</v>
      </c>
      <c r="AC121" s="70">
        <v>169</v>
      </c>
      <c r="AD121" s="70">
        <v>624</v>
      </c>
      <c r="AE121" s="71">
        <v>1871</v>
      </c>
      <c r="AF121" s="40" t="s">
        <v>231</v>
      </c>
      <c r="AG121" s="40" t="s">
        <v>552</v>
      </c>
      <c r="AH121" s="40"/>
      <c r="AI121" s="40" t="s">
        <v>108</v>
      </c>
      <c r="AJ121" s="40"/>
      <c r="AK121" s="40"/>
      <c r="AL121" s="40"/>
      <c r="AM121" s="40"/>
      <c r="AN121" s="40"/>
      <c r="AO121" s="40" t="s">
        <v>108</v>
      </c>
    </row>
    <row r="122" s="6" customFormat="1" ht="76" customHeight="1" spans="1:41">
      <c r="A122" s="39" t="s">
        <v>225</v>
      </c>
      <c r="B122" s="40" t="s">
        <v>553</v>
      </c>
      <c r="C122" s="40" t="s">
        <v>554</v>
      </c>
      <c r="D122" s="40" t="s">
        <v>529</v>
      </c>
      <c r="E122" s="40" t="s">
        <v>545</v>
      </c>
      <c r="F122" s="40" t="s">
        <v>129</v>
      </c>
      <c r="G122" s="40" t="s">
        <v>229</v>
      </c>
      <c r="H122" s="40" t="s">
        <v>546</v>
      </c>
      <c r="I122" s="26">
        <f>J122+O122+P122+Q122+R122+S122+T122+U122+V122</f>
        <v>296</v>
      </c>
      <c r="J122" s="26">
        <f>K122+L122+M122+N122</f>
        <v>296</v>
      </c>
      <c r="K122" s="40">
        <v>163</v>
      </c>
      <c r="L122" s="63">
        <v>133</v>
      </c>
      <c r="M122" s="40"/>
      <c r="N122" s="40"/>
      <c r="O122" s="40"/>
      <c r="P122" s="40"/>
      <c r="Q122" s="40"/>
      <c r="R122" s="40"/>
      <c r="S122" s="40"/>
      <c r="T122" s="40"/>
      <c r="U122" s="40"/>
      <c r="V122" s="40"/>
      <c r="W122" s="40" t="s">
        <v>107</v>
      </c>
      <c r="X122" s="40" t="s">
        <v>108</v>
      </c>
      <c r="Y122" s="40" t="s">
        <v>108</v>
      </c>
      <c r="Z122" s="40" t="s">
        <v>108</v>
      </c>
      <c r="AA122" s="40" t="s">
        <v>108</v>
      </c>
      <c r="AB122" s="40" t="s">
        <v>127</v>
      </c>
      <c r="AC122" s="70">
        <v>116</v>
      </c>
      <c r="AD122" s="70">
        <v>412</v>
      </c>
      <c r="AE122" s="44">
        <v>1646</v>
      </c>
      <c r="AF122" s="40" t="s">
        <v>231</v>
      </c>
      <c r="AG122" s="40" t="s">
        <v>552</v>
      </c>
      <c r="AH122" s="40"/>
      <c r="AI122" s="40" t="s">
        <v>108</v>
      </c>
      <c r="AJ122" s="40"/>
      <c r="AK122" s="40"/>
      <c r="AL122" s="40"/>
      <c r="AM122" s="40"/>
      <c r="AN122" s="40"/>
      <c r="AO122" s="40" t="s">
        <v>108</v>
      </c>
    </row>
    <row r="123" s="6" customFormat="1" ht="80" customHeight="1" spans="1:41">
      <c r="A123" s="39" t="s">
        <v>225</v>
      </c>
      <c r="B123" s="40" t="s">
        <v>555</v>
      </c>
      <c r="C123" s="40" t="s">
        <v>556</v>
      </c>
      <c r="D123" s="40" t="s">
        <v>529</v>
      </c>
      <c r="E123" s="40" t="s">
        <v>557</v>
      </c>
      <c r="F123" s="40" t="s">
        <v>129</v>
      </c>
      <c r="G123" s="40" t="s">
        <v>229</v>
      </c>
      <c r="H123" s="40" t="s">
        <v>558</v>
      </c>
      <c r="I123" s="26">
        <f>J123+O123+P123+Q123+R123+S123+T123+U123+V123</f>
        <v>297</v>
      </c>
      <c r="J123" s="26">
        <f>K123+L123+M123+N123</f>
        <v>297</v>
      </c>
      <c r="K123" s="40">
        <v>163</v>
      </c>
      <c r="L123" s="63">
        <v>134</v>
      </c>
      <c r="M123" s="40"/>
      <c r="N123" s="40"/>
      <c r="O123" s="40"/>
      <c r="P123" s="40"/>
      <c r="Q123" s="40"/>
      <c r="R123" s="40"/>
      <c r="S123" s="40"/>
      <c r="T123" s="40"/>
      <c r="U123" s="40"/>
      <c r="V123" s="40"/>
      <c r="W123" s="40" t="s">
        <v>107</v>
      </c>
      <c r="X123" s="40" t="s">
        <v>108</v>
      </c>
      <c r="Y123" s="40" t="s">
        <v>108</v>
      </c>
      <c r="Z123" s="40" t="s">
        <v>108</v>
      </c>
      <c r="AA123" s="40" t="s">
        <v>108</v>
      </c>
      <c r="AB123" s="40" t="s">
        <v>127</v>
      </c>
      <c r="AC123" s="70">
        <v>153</v>
      </c>
      <c r="AD123" s="70">
        <v>583</v>
      </c>
      <c r="AE123" s="44">
        <v>2739</v>
      </c>
      <c r="AF123" s="40" t="s">
        <v>231</v>
      </c>
      <c r="AG123" s="40" t="s">
        <v>552</v>
      </c>
      <c r="AH123" s="40"/>
      <c r="AI123" s="40" t="s">
        <v>108</v>
      </c>
      <c r="AJ123" s="40"/>
      <c r="AK123" s="40"/>
      <c r="AL123" s="40"/>
      <c r="AM123" s="40"/>
      <c r="AN123" s="40"/>
      <c r="AO123" s="40" t="s">
        <v>108</v>
      </c>
    </row>
    <row r="124" s="6" customFormat="1" ht="65" customHeight="1" spans="1:41">
      <c r="A124" s="39" t="s">
        <v>225</v>
      </c>
      <c r="B124" s="40" t="s">
        <v>559</v>
      </c>
      <c r="C124" s="40" t="s">
        <v>560</v>
      </c>
      <c r="D124" s="40" t="s">
        <v>529</v>
      </c>
      <c r="E124" s="40" t="s">
        <v>550</v>
      </c>
      <c r="F124" s="40" t="s">
        <v>125</v>
      </c>
      <c r="G124" s="40" t="s">
        <v>229</v>
      </c>
      <c r="H124" s="40" t="s">
        <v>551</v>
      </c>
      <c r="I124" s="26">
        <f>J124+O124+P124+Q124+R124+S124+T124+U124+V124</f>
        <v>63</v>
      </c>
      <c r="J124" s="26">
        <f>K124+L124+M124+N124</f>
        <v>63</v>
      </c>
      <c r="K124" s="40">
        <v>63</v>
      </c>
      <c r="L124" s="63"/>
      <c r="M124" s="40"/>
      <c r="N124" s="40"/>
      <c r="O124" s="40"/>
      <c r="P124" s="40"/>
      <c r="Q124" s="40"/>
      <c r="R124" s="40"/>
      <c r="S124" s="40"/>
      <c r="T124" s="40"/>
      <c r="U124" s="40"/>
      <c r="V124" s="40"/>
      <c r="W124" s="40" t="s">
        <v>107</v>
      </c>
      <c r="X124" s="40" t="s">
        <v>108</v>
      </c>
      <c r="Y124" s="40" t="s">
        <v>108</v>
      </c>
      <c r="Z124" s="40" t="s">
        <v>108</v>
      </c>
      <c r="AA124" s="40" t="s">
        <v>108</v>
      </c>
      <c r="AB124" s="40" t="s">
        <v>127</v>
      </c>
      <c r="AC124" s="70">
        <v>169</v>
      </c>
      <c r="AD124" s="70">
        <v>624</v>
      </c>
      <c r="AE124" s="71">
        <v>1871</v>
      </c>
      <c r="AF124" s="40" t="s">
        <v>231</v>
      </c>
      <c r="AG124" s="40" t="s">
        <v>561</v>
      </c>
      <c r="AH124" s="40"/>
      <c r="AI124" s="40" t="s">
        <v>108</v>
      </c>
      <c r="AJ124" s="40"/>
      <c r="AK124" s="40"/>
      <c r="AL124" s="40"/>
      <c r="AM124" s="40"/>
      <c r="AN124" s="40"/>
      <c r="AO124" s="40" t="s">
        <v>108</v>
      </c>
    </row>
    <row r="125" s="6" customFormat="1" ht="65" customHeight="1" spans="1:41">
      <c r="A125" s="39" t="s">
        <v>225</v>
      </c>
      <c r="B125" s="40" t="s">
        <v>562</v>
      </c>
      <c r="C125" s="40" t="s">
        <v>560</v>
      </c>
      <c r="D125" s="40" t="s">
        <v>529</v>
      </c>
      <c r="E125" s="40" t="s">
        <v>545</v>
      </c>
      <c r="F125" s="40" t="s">
        <v>125</v>
      </c>
      <c r="G125" s="40" t="s">
        <v>229</v>
      </c>
      <c r="H125" s="40" t="s">
        <v>546</v>
      </c>
      <c r="I125" s="26">
        <f>J125+O125+P125+Q125+R125+S125+T125+U125+V125</f>
        <v>63</v>
      </c>
      <c r="J125" s="26">
        <f>K125+L125+M125+N125</f>
        <v>63</v>
      </c>
      <c r="K125" s="40">
        <v>63</v>
      </c>
      <c r="L125" s="63"/>
      <c r="M125" s="40"/>
      <c r="N125" s="40"/>
      <c r="O125" s="40"/>
      <c r="P125" s="40"/>
      <c r="Q125" s="40"/>
      <c r="R125" s="40"/>
      <c r="S125" s="40"/>
      <c r="T125" s="40"/>
      <c r="U125" s="40"/>
      <c r="V125" s="40"/>
      <c r="W125" s="40" t="s">
        <v>107</v>
      </c>
      <c r="X125" s="40" t="s">
        <v>108</v>
      </c>
      <c r="Y125" s="40" t="s">
        <v>108</v>
      </c>
      <c r="Z125" s="40" t="s">
        <v>108</v>
      </c>
      <c r="AA125" s="40" t="s">
        <v>108</v>
      </c>
      <c r="AB125" s="40" t="s">
        <v>127</v>
      </c>
      <c r="AC125" s="70">
        <v>116</v>
      </c>
      <c r="AD125" s="70">
        <v>412</v>
      </c>
      <c r="AE125" s="44">
        <v>1646</v>
      </c>
      <c r="AF125" s="40" t="s">
        <v>231</v>
      </c>
      <c r="AG125" s="40" t="s">
        <v>563</v>
      </c>
      <c r="AH125" s="40"/>
      <c r="AI125" s="40" t="s">
        <v>108</v>
      </c>
      <c r="AJ125" s="40"/>
      <c r="AK125" s="40"/>
      <c r="AL125" s="40"/>
      <c r="AM125" s="40"/>
      <c r="AN125" s="40"/>
      <c r="AO125" s="40" t="s">
        <v>108</v>
      </c>
    </row>
    <row r="126" s="6" customFormat="1" ht="65" customHeight="1" spans="1:41">
      <c r="A126" s="39" t="s">
        <v>225</v>
      </c>
      <c r="B126" s="40" t="s">
        <v>564</v>
      </c>
      <c r="C126" s="40" t="s">
        <v>560</v>
      </c>
      <c r="D126" s="40" t="s">
        <v>529</v>
      </c>
      <c r="E126" s="40" t="s">
        <v>557</v>
      </c>
      <c r="F126" s="40" t="s">
        <v>125</v>
      </c>
      <c r="G126" s="40" t="s">
        <v>229</v>
      </c>
      <c r="H126" s="40" t="s">
        <v>558</v>
      </c>
      <c r="I126" s="26">
        <f>J126+O126+P126+Q126+R126+S126+T126+U126+V126</f>
        <v>63</v>
      </c>
      <c r="J126" s="26">
        <f>K126+L126+M126+N126</f>
        <v>63</v>
      </c>
      <c r="K126" s="40">
        <v>63</v>
      </c>
      <c r="L126" s="63"/>
      <c r="M126" s="40"/>
      <c r="N126" s="40"/>
      <c r="O126" s="40"/>
      <c r="P126" s="40"/>
      <c r="Q126" s="40"/>
      <c r="R126" s="40"/>
      <c r="S126" s="40"/>
      <c r="T126" s="40"/>
      <c r="U126" s="40"/>
      <c r="V126" s="40"/>
      <c r="W126" s="40" t="s">
        <v>107</v>
      </c>
      <c r="X126" s="40" t="s">
        <v>108</v>
      </c>
      <c r="Y126" s="40" t="s">
        <v>108</v>
      </c>
      <c r="Z126" s="40" t="s">
        <v>108</v>
      </c>
      <c r="AA126" s="40" t="s">
        <v>108</v>
      </c>
      <c r="AB126" s="40" t="s">
        <v>127</v>
      </c>
      <c r="AC126" s="70">
        <v>153</v>
      </c>
      <c r="AD126" s="70">
        <v>583</v>
      </c>
      <c r="AE126" s="44">
        <v>2739</v>
      </c>
      <c r="AF126" s="40" t="s">
        <v>231</v>
      </c>
      <c r="AG126" s="40" t="s">
        <v>565</v>
      </c>
      <c r="AH126" s="40"/>
      <c r="AI126" s="40" t="s">
        <v>108</v>
      </c>
      <c r="AJ126" s="40"/>
      <c r="AK126" s="40"/>
      <c r="AL126" s="40"/>
      <c r="AM126" s="40"/>
      <c r="AN126" s="40"/>
      <c r="AO126" s="40" t="s">
        <v>108</v>
      </c>
    </row>
    <row r="127" s="6" customFormat="1" ht="122" customHeight="1" spans="1:41">
      <c r="A127" s="39" t="s">
        <v>225</v>
      </c>
      <c r="B127" s="38" t="s">
        <v>566</v>
      </c>
      <c r="C127" s="26" t="s">
        <v>567</v>
      </c>
      <c r="D127" s="26" t="s">
        <v>218</v>
      </c>
      <c r="E127" s="26" t="s">
        <v>568</v>
      </c>
      <c r="F127" s="40" t="s">
        <v>129</v>
      </c>
      <c r="G127" s="26" t="s">
        <v>229</v>
      </c>
      <c r="H127" s="26" t="s">
        <v>569</v>
      </c>
      <c r="I127" s="26">
        <f>J127+O127+P127+Q127+R127+S127+T127+U127+V127</f>
        <v>297</v>
      </c>
      <c r="J127" s="26">
        <f>K127+L127+M127+N127</f>
        <v>297</v>
      </c>
      <c r="K127" s="26">
        <v>163</v>
      </c>
      <c r="L127" s="26">
        <v>134</v>
      </c>
      <c r="M127" s="26"/>
      <c r="N127" s="26"/>
      <c r="O127" s="26"/>
      <c r="P127" s="26"/>
      <c r="Q127" s="26"/>
      <c r="R127" s="26"/>
      <c r="S127" s="26"/>
      <c r="T127" s="26"/>
      <c r="U127" s="26"/>
      <c r="V127" s="26"/>
      <c r="W127" s="26" t="s">
        <v>107</v>
      </c>
      <c r="X127" s="26" t="s">
        <v>108</v>
      </c>
      <c r="Y127" s="26" t="s">
        <v>127</v>
      </c>
      <c r="Z127" s="26" t="s">
        <v>108</v>
      </c>
      <c r="AA127" s="26" t="s">
        <v>108</v>
      </c>
      <c r="AB127" s="26" t="s">
        <v>127</v>
      </c>
      <c r="AC127" s="41">
        <v>28</v>
      </c>
      <c r="AD127" s="41">
        <v>132</v>
      </c>
      <c r="AE127" s="41">
        <v>132</v>
      </c>
      <c r="AF127" s="26" t="s">
        <v>231</v>
      </c>
      <c r="AG127" s="65" t="s">
        <v>570</v>
      </c>
      <c r="AH127" s="26"/>
      <c r="AI127" s="74" t="s">
        <v>108</v>
      </c>
      <c r="AJ127" s="40"/>
      <c r="AK127" s="40"/>
      <c r="AL127" s="40"/>
      <c r="AM127" s="40"/>
      <c r="AN127" s="40"/>
      <c r="AO127" s="40" t="s">
        <v>108</v>
      </c>
    </row>
    <row r="128" s="6" customFormat="1" ht="103" customHeight="1" spans="1:41">
      <c r="A128" s="39" t="s">
        <v>225</v>
      </c>
      <c r="B128" s="60" t="s">
        <v>571</v>
      </c>
      <c r="C128" s="58" t="s">
        <v>572</v>
      </c>
      <c r="D128" s="58" t="s">
        <v>218</v>
      </c>
      <c r="E128" s="58" t="s">
        <v>573</v>
      </c>
      <c r="F128" s="40" t="s">
        <v>129</v>
      </c>
      <c r="G128" s="58" t="s">
        <v>229</v>
      </c>
      <c r="H128" s="58" t="s">
        <v>574</v>
      </c>
      <c r="I128" s="26">
        <f>J128+O128+P128+Q128+R128+S128+T128+U128+V128</f>
        <v>297</v>
      </c>
      <c r="J128" s="26">
        <f>K128+L128+M128+N128</f>
        <v>297</v>
      </c>
      <c r="K128" s="58">
        <v>163</v>
      </c>
      <c r="L128" s="58">
        <v>134</v>
      </c>
      <c r="M128" s="58"/>
      <c r="N128" s="58"/>
      <c r="O128" s="58"/>
      <c r="P128" s="58"/>
      <c r="Q128" s="58"/>
      <c r="R128" s="58"/>
      <c r="S128" s="58"/>
      <c r="T128" s="58"/>
      <c r="U128" s="58"/>
      <c r="V128" s="58"/>
      <c r="W128" s="58" t="s">
        <v>107</v>
      </c>
      <c r="X128" s="58" t="s">
        <v>108</v>
      </c>
      <c r="Y128" s="58" t="s">
        <v>127</v>
      </c>
      <c r="Z128" s="58" t="s">
        <v>108</v>
      </c>
      <c r="AA128" s="58" t="s">
        <v>108</v>
      </c>
      <c r="AB128" s="58" t="s">
        <v>127</v>
      </c>
      <c r="AC128" s="62">
        <v>28</v>
      </c>
      <c r="AD128" s="62">
        <v>107</v>
      </c>
      <c r="AE128" s="62">
        <v>107</v>
      </c>
      <c r="AF128" s="58" t="s">
        <v>231</v>
      </c>
      <c r="AG128" s="75" t="s">
        <v>570</v>
      </c>
      <c r="AH128" s="76"/>
      <c r="AI128" s="73" t="s">
        <v>108</v>
      </c>
      <c r="AJ128" s="40"/>
      <c r="AK128" s="40"/>
      <c r="AL128" s="40"/>
      <c r="AM128" s="40"/>
      <c r="AN128" s="40"/>
      <c r="AO128" s="40" t="s">
        <v>108</v>
      </c>
    </row>
    <row r="129" s="6" customFormat="1" ht="103" customHeight="1" spans="1:41">
      <c r="A129" s="39" t="s">
        <v>225</v>
      </c>
      <c r="B129" s="79" t="s">
        <v>575</v>
      </c>
      <c r="C129" s="40" t="s">
        <v>576</v>
      </c>
      <c r="D129" s="40" t="s">
        <v>218</v>
      </c>
      <c r="E129" s="40" t="s">
        <v>577</v>
      </c>
      <c r="F129" s="40" t="s">
        <v>129</v>
      </c>
      <c r="G129" s="40" t="s">
        <v>229</v>
      </c>
      <c r="H129" s="40" t="s">
        <v>578</v>
      </c>
      <c r="I129" s="26">
        <f>J129+O129+P129+Q129+R129+S129+T129+U129+V129</f>
        <v>298</v>
      </c>
      <c r="J129" s="26">
        <f>K129+L129+M129+N129</f>
        <v>298</v>
      </c>
      <c r="K129" s="40">
        <v>163</v>
      </c>
      <c r="L129" s="70">
        <v>135</v>
      </c>
      <c r="M129" s="70"/>
      <c r="N129" s="70"/>
      <c r="O129" s="40"/>
      <c r="P129" s="40"/>
      <c r="Q129" s="40"/>
      <c r="R129" s="40"/>
      <c r="S129" s="40"/>
      <c r="T129" s="40"/>
      <c r="U129" s="40"/>
      <c r="V129" s="40"/>
      <c r="W129" s="40" t="s">
        <v>107</v>
      </c>
      <c r="X129" s="40" t="s">
        <v>108</v>
      </c>
      <c r="Y129" s="40" t="s">
        <v>127</v>
      </c>
      <c r="Z129" s="40" t="s">
        <v>108</v>
      </c>
      <c r="AA129" s="40" t="s">
        <v>108</v>
      </c>
      <c r="AB129" s="40" t="s">
        <v>127</v>
      </c>
      <c r="AC129" s="44">
        <v>23</v>
      </c>
      <c r="AD129" s="44">
        <v>94</v>
      </c>
      <c r="AE129" s="44">
        <v>94</v>
      </c>
      <c r="AF129" s="40" t="s">
        <v>231</v>
      </c>
      <c r="AG129" s="82" t="s">
        <v>570</v>
      </c>
      <c r="AH129" s="40"/>
      <c r="AI129" s="40" t="s">
        <v>108</v>
      </c>
      <c r="AJ129" s="40"/>
      <c r="AK129" s="40"/>
      <c r="AL129" s="40"/>
      <c r="AM129" s="40"/>
      <c r="AN129" s="40"/>
      <c r="AO129" s="40" t="s">
        <v>108</v>
      </c>
    </row>
    <row r="130" s="6" customFormat="1" ht="65" customHeight="1" spans="1:41">
      <c r="A130" s="39" t="s">
        <v>225</v>
      </c>
      <c r="B130" s="79" t="s">
        <v>579</v>
      </c>
      <c r="C130" s="79" t="s">
        <v>580</v>
      </c>
      <c r="D130" s="44" t="s">
        <v>218</v>
      </c>
      <c r="E130" s="44" t="s">
        <v>568</v>
      </c>
      <c r="F130" s="40" t="s">
        <v>125</v>
      </c>
      <c r="G130" s="40" t="s">
        <v>229</v>
      </c>
      <c r="H130" s="40" t="s">
        <v>569</v>
      </c>
      <c r="I130" s="26">
        <f>J130+O130+P130+Q130+R130+S130+T130+U130+V130</f>
        <v>100</v>
      </c>
      <c r="J130" s="26">
        <f>K130+L130+M130+N130</f>
        <v>100</v>
      </c>
      <c r="K130" s="40">
        <v>100</v>
      </c>
      <c r="L130" s="40"/>
      <c r="M130" s="40"/>
      <c r="N130" s="40"/>
      <c r="O130" s="40"/>
      <c r="P130" s="40"/>
      <c r="Q130" s="40"/>
      <c r="R130" s="40"/>
      <c r="S130" s="40"/>
      <c r="T130" s="40"/>
      <c r="U130" s="40"/>
      <c r="V130" s="40"/>
      <c r="W130" s="40" t="s">
        <v>107</v>
      </c>
      <c r="X130" s="40" t="s">
        <v>108</v>
      </c>
      <c r="Y130" s="40" t="s">
        <v>127</v>
      </c>
      <c r="Z130" s="40" t="s">
        <v>108</v>
      </c>
      <c r="AA130" s="40" t="s">
        <v>108</v>
      </c>
      <c r="AB130" s="40" t="s">
        <v>127</v>
      </c>
      <c r="AC130" s="44">
        <v>31</v>
      </c>
      <c r="AD130" s="44">
        <v>138</v>
      </c>
      <c r="AE130" s="44">
        <v>138</v>
      </c>
      <c r="AF130" s="40" t="s">
        <v>231</v>
      </c>
      <c r="AG130" s="82" t="s">
        <v>570</v>
      </c>
      <c r="AH130" s="40"/>
      <c r="AI130" s="40" t="s">
        <v>108</v>
      </c>
      <c r="AJ130" s="40"/>
      <c r="AK130" s="40"/>
      <c r="AL130" s="40"/>
      <c r="AM130" s="40"/>
      <c r="AN130" s="40"/>
      <c r="AO130" s="40" t="s">
        <v>108</v>
      </c>
    </row>
    <row r="131" s="6" customFormat="1" ht="65" customHeight="1" spans="1:41">
      <c r="A131" s="39" t="s">
        <v>225</v>
      </c>
      <c r="B131" s="79" t="s">
        <v>581</v>
      </c>
      <c r="C131" s="79" t="s">
        <v>580</v>
      </c>
      <c r="D131" s="44" t="s">
        <v>218</v>
      </c>
      <c r="E131" s="44" t="s">
        <v>573</v>
      </c>
      <c r="F131" s="40" t="s">
        <v>125</v>
      </c>
      <c r="G131" s="40" t="s">
        <v>229</v>
      </c>
      <c r="H131" s="40" t="s">
        <v>574</v>
      </c>
      <c r="I131" s="26">
        <f>J131+O131+P131+Q131+R131+S131+T131+U131+V131</f>
        <v>100</v>
      </c>
      <c r="J131" s="26">
        <f>K131+L131+M131+N131</f>
        <v>100</v>
      </c>
      <c r="K131" s="40">
        <v>100</v>
      </c>
      <c r="L131" s="40"/>
      <c r="M131" s="40"/>
      <c r="N131" s="40"/>
      <c r="O131" s="40"/>
      <c r="P131" s="40"/>
      <c r="Q131" s="40"/>
      <c r="R131" s="40"/>
      <c r="S131" s="40"/>
      <c r="T131" s="40"/>
      <c r="U131" s="40"/>
      <c r="V131" s="40"/>
      <c r="W131" s="40" t="s">
        <v>107</v>
      </c>
      <c r="X131" s="40" t="s">
        <v>108</v>
      </c>
      <c r="Y131" s="40" t="s">
        <v>127</v>
      </c>
      <c r="Z131" s="40" t="s">
        <v>108</v>
      </c>
      <c r="AA131" s="40" t="s">
        <v>108</v>
      </c>
      <c r="AB131" s="40" t="s">
        <v>127</v>
      </c>
      <c r="AC131" s="44">
        <v>30</v>
      </c>
      <c r="AD131" s="44">
        <v>119</v>
      </c>
      <c r="AE131" s="44">
        <v>119</v>
      </c>
      <c r="AF131" s="40" t="s">
        <v>231</v>
      </c>
      <c r="AG131" s="82" t="s">
        <v>570</v>
      </c>
      <c r="AH131" s="40"/>
      <c r="AI131" s="40" t="s">
        <v>108</v>
      </c>
      <c r="AJ131" s="40"/>
      <c r="AK131" s="40"/>
      <c r="AL131" s="40"/>
      <c r="AM131" s="40"/>
      <c r="AN131" s="40"/>
      <c r="AO131" s="40" t="s">
        <v>108</v>
      </c>
    </row>
    <row r="132" s="6" customFormat="1" ht="65" customHeight="1" spans="1:41">
      <c r="A132" s="39" t="s">
        <v>225</v>
      </c>
      <c r="B132" s="79" t="s">
        <v>582</v>
      </c>
      <c r="C132" s="79" t="s">
        <v>580</v>
      </c>
      <c r="D132" s="44" t="s">
        <v>218</v>
      </c>
      <c r="E132" s="44" t="s">
        <v>577</v>
      </c>
      <c r="F132" s="40" t="s">
        <v>125</v>
      </c>
      <c r="G132" s="40" t="s">
        <v>229</v>
      </c>
      <c r="H132" s="40" t="s">
        <v>578</v>
      </c>
      <c r="I132" s="26">
        <f>J132+O132+P132+Q132+R132+S132+T132+U132+V132</f>
        <v>100</v>
      </c>
      <c r="J132" s="26">
        <v>100</v>
      </c>
      <c r="K132" s="40">
        <v>100</v>
      </c>
      <c r="L132" s="40"/>
      <c r="M132" s="40"/>
      <c r="N132" s="40"/>
      <c r="O132" s="40"/>
      <c r="P132" s="40"/>
      <c r="Q132" s="40"/>
      <c r="R132" s="40"/>
      <c r="S132" s="40"/>
      <c r="T132" s="40"/>
      <c r="U132" s="40"/>
      <c r="V132" s="40"/>
      <c r="W132" s="40" t="s">
        <v>107</v>
      </c>
      <c r="X132" s="40" t="s">
        <v>108</v>
      </c>
      <c r="Y132" s="40" t="s">
        <v>127</v>
      </c>
      <c r="Z132" s="40" t="s">
        <v>108</v>
      </c>
      <c r="AA132" s="40" t="s">
        <v>108</v>
      </c>
      <c r="AB132" s="40" t="s">
        <v>127</v>
      </c>
      <c r="AC132" s="44">
        <v>23</v>
      </c>
      <c r="AD132" s="44">
        <v>94</v>
      </c>
      <c r="AE132" s="44">
        <v>94</v>
      </c>
      <c r="AF132" s="40" t="s">
        <v>231</v>
      </c>
      <c r="AG132" s="82" t="s">
        <v>570</v>
      </c>
      <c r="AH132" s="40"/>
      <c r="AI132" s="40" t="s">
        <v>108</v>
      </c>
      <c r="AJ132" s="40"/>
      <c r="AK132" s="40"/>
      <c r="AL132" s="40"/>
      <c r="AM132" s="40"/>
      <c r="AN132" s="40"/>
      <c r="AO132" s="40" t="s">
        <v>108</v>
      </c>
    </row>
    <row r="133" s="5" customFormat="1" ht="97" customHeight="1" spans="1:41">
      <c r="A133" s="25" t="s">
        <v>225</v>
      </c>
      <c r="B133" s="41" t="s">
        <v>583</v>
      </c>
      <c r="C133" s="41" t="s">
        <v>584</v>
      </c>
      <c r="D133" s="41" t="s">
        <v>218</v>
      </c>
      <c r="E133" s="41" t="s">
        <v>585</v>
      </c>
      <c r="F133" s="41">
        <v>2020</v>
      </c>
      <c r="G133" s="41" t="s">
        <v>229</v>
      </c>
      <c r="H133" s="41" t="s">
        <v>586</v>
      </c>
      <c r="I133" s="26">
        <f>J133+O133+P133+Q133+R133+S133+T133+U133+V133</f>
        <v>110</v>
      </c>
      <c r="J133" s="26">
        <f>K133+L133+M133+N133</f>
        <v>110</v>
      </c>
      <c r="K133" s="41">
        <v>100</v>
      </c>
      <c r="L133" s="41">
        <v>10</v>
      </c>
      <c r="M133" s="41"/>
      <c r="N133" s="41"/>
      <c r="O133" s="41"/>
      <c r="P133" s="41"/>
      <c r="Q133" s="41"/>
      <c r="R133" s="41"/>
      <c r="S133" s="41"/>
      <c r="T133" s="41"/>
      <c r="U133" s="41"/>
      <c r="V133" s="41"/>
      <c r="W133" s="41" t="s">
        <v>107</v>
      </c>
      <c r="X133" s="41" t="s">
        <v>108</v>
      </c>
      <c r="Y133" s="41" t="s">
        <v>127</v>
      </c>
      <c r="Z133" s="41" t="s">
        <v>108</v>
      </c>
      <c r="AA133" s="41" t="s">
        <v>108</v>
      </c>
      <c r="AB133" s="41" t="s">
        <v>127</v>
      </c>
      <c r="AC133" s="41">
        <v>120</v>
      </c>
      <c r="AD133" s="41">
        <v>408</v>
      </c>
      <c r="AE133" s="41">
        <v>408</v>
      </c>
      <c r="AF133" s="81" t="s">
        <v>231</v>
      </c>
      <c r="AG133" s="41" t="s">
        <v>587</v>
      </c>
      <c r="AH133" s="41"/>
      <c r="AI133" s="41"/>
      <c r="AJ133" s="41"/>
      <c r="AK133" s="41"/>
      <c r="AL133" s="41"/>
      <c r="AM133" s="41"/>
      <c r="AN133" s="41"/>
      <c r="AO133" s="26" t="s">
        <v>108</v>
      </c>
    </row>
    <row r="134" s="5" customFormat="1" ht="85" customHeight="1" spans="1:41">
      <c r="A134" s="25" t="s">
        <v>225</v>
      </c>
      <c r="B134" s="26" t="s">
        <v>588</v>
      </c>
      <c r="C134" s="25" t="s">
        <v>589</v>
      </c>
      <c r="D134" s="26" t="s">
        <v>191</v>
      </c>
      <c r="E134" s="26" t="s">
        <v>590</v>
      </c>
      <c r="F134" s="26" t="s">
        <v>129</v>
      </c>
      <c r="G134" s="26" t="s">
        <v>395</v>
      </c>
      <c r="H134" s="26" t="s">
        <v>591</v>
      </c>
      <c r="I134" s="26">
        <v>50</v>
      </c>
      <c r="J134" s="26"/>
      <c r="K134" s="26"/>
      <c r="L134" s="26"/>
      <c r="M134" s="26"/>
      <c r="N134" s="26"/>
      <c r="O134" s="26">
        <v>50</v>
      </c>
      <c r="P134" s="26"/>
      <c r="Q134" s="26"/>
      <c r="R134" s="26"/>
      <c r="S134" s="26"/>
      <c r="T134" s="26"/>
      <c r="U134" s="26"/>
      <c r="V134" s="26"/>
      <c r="W134" s="26" t="s">
        <v>126</v>
      </c>
      <c r="X134" s="26" t="s">
        <v>127</v>
      </c>
      <c r="Y134" s="26" t="s">
        <v>108</v>
      </c>
      <c r="Z134" s="26" t="s">
        <v>108</v>
      </c>
      <c r="AA134" s="26" t="s">
        <v>127</v>
      </c>
      <c r="AB134" s="26" t="s">
        <v>127</v>
      </c>
      <c r="AC134" s="26">
        <v>50</v>
      </c>
      <c r="AD134" s="26">
        <v>154</v>
      </c>
      <c r="AE134" s="26">
        <v>154</v>
      </c>
      <c r="AF134" s="26" t="s">
        <v>592</v>
      </c>
      <c r="AG134" s="26" t="s">
        <v>593</v>
      </c>
      <c r="AH134" s="26"/>
      <c r="AI134" s="26"/>
      <c r="AJ134" s="26"/>
      <c r="AK134" s="26"/>
      <c r="AL134" s="26"/>
      <c r="AM134" s="26"/>
      <c r="AN134" s="26"/>
      <c r="AO134" s="26" t="s">
        <v>127</v>
      </c>
    </row>
    <row r="135" s="5" customFormat="1" ht="87" customHeight="1" spans="1:41">
      <c r="A135" s="25" t="s">
        <v>225</v>
      </c>
      <c r="B135" s="26" t="s">
        <v>588</v>
      </c>
      <c r="C135" s="25" t="s">
        <v>589</v>
      </c>
      <c r="D135" s="26" t="s">
        <v>191</v>
      </c>
      <c r="E135" s="26" t="s">
        <v>590</v>
      </c>
      <c r="F135" s="26" t="s">
        <v>129</v>
      </c>
      <c r="G135" s="26" t="s">
        <v>395</v>
      </c>
      <c r="H135" s="26" t="s">
        <v>591</v>
      </c>
      <c r="I135" s="26">
        <v>50</v>
      </c>
      <c r="J135" s="26"/>
      <c r="K135" s="26"/>
      <c r="L135" s="26"/>
      <c r="M135" s="26"/>
      <c r="N135" s="26"/>
      <c r="O135" s="26">
        <v>50</v>
      </c>
      <c r="P135" s="26"/>
      <c r="Q135" s="26"/>
      <c r="R135" s="26"/>
      <c r="S135" s="26"/>
      <c r="T135" s="26"/>
      <c r="U135" s="26"/>
      <c r="V135" s="26"/>
      <c r="W135" s="26" t="s">
        <v>126</v>
      </c>
      <c r="X135" s="26" t="s">
        <v>127</v>
      </c>
      <c r="Y135" s="26" t="s">
        <v>108</v>
      </c>
      <c r="Z135" s="26" t="s">
        <v>108</v>
      </c>
      <c r="AA135" s="26" t="s">
        <v>127</v>
      </c>
      <c r="AB135" s="26" t="s">
        <v>127</v>
      </c>
      <c r="AC135" s="26">
        <v>50</v>
      </c>
      <c r="AD135" s="26">
        <v>154</v>
      </c>
      <c r="AE135" s="26">
        <v>154</v>
      </c>
      <c r="AF135" s="26" t="s">
        <v>592</v>
      </c>
      <c r="AG135" s="26" t="s">
        <v>593</v>
      </c>
      <c r="AH135" s="26"/>
      <c r="AI135" s="26"/>
      <c r="AJ135" s="26"/>
      <c r="AK135" s="26"/>
      <c r="AL135" s="26"/>
      <c r="AM135" s="26"/>
      <c r="AN135" s="26"/>
      <c r="AO135" s="26" t="s">
        <v>127</v>
      </c>
    </row>
    <row r="136" s="5" customFormat="1" ht="104" customHeight="1" spans="1:41">
      <c r="A136" s="25" t="s">
        <v>225</v>
      </c>
      <c r="B136" s="26" t="s">
        <v>594</v>
      </c>
      <c r="C136" s="25" t="s">
        <v>595</v>
      </c>
      <c r="D136" s="25" t="s">
        <v>191</v>
      </c>
      <c r="E136" s="25" t="s">
        <v>238</v>
      </c>
      <c r="F136" s="26" t="s">
        <v>129</v>
      </c>
      <c r="G136" s="26" t="s">
        <v>395</v>
      </c>
      <c r="H136" s="26" t="s">
        <v>596</v>
      </c>
      <c r="I136" s="26">
        <v>50</v>
      </c>
      <c r="J136" s="26"/>
      <c r="K136" s="26"/>
      <c r="L136" s="26"/>
      <c r="M136" s="26"/>
      <c r="N136" s="26"/>
      <c r="O136" s="26">
        <v>50</v>
      </c>
      <c r="P136" s="26"/>
      <c r="Q136" s="26"/>
      <c r="R136" s="26"/>
      <c r="S136" s="26"/>
      <c r="T136" s="26"/>
      <c r="U136" s="26"/>
      <c r="V136" s="26"/>
      <c r="W136" s="26" t="s">
        <v>126</v>
      </c>
      <c r="X136" s="26" t="s">
        <v>127</v>
      </c>
      <c r="Y136" s="26" t="s">
        <v>108</v>
      </c>
      <c r="Z136" s="26" t="s">
        <v>108</v>
      </c>
      <c r="AA136" s="26" t="s">
        <v>127</v>
      </c>
      <c r="AB136" s="26" t="s">
        <v>127</v>
      </c>
      <c r="AC136" s="26">
        <v>40</v>
      </c>
      <c r="AD136" s="26">
        <v>120</v>
      </c>
      <c r="AE136" s="26">
        <v>120</v>
      </c>
      <c r="AF136" s="26" t="s">
        <v>592</v>
      </c>
      <c r="AG136" s="26" t="s">
        <v>597</v>
      </c>
      <c r="AH136" s="26"/>
      <c r="AI136" s="26"/>
      <c r="AJ136" s="26"/>
      <c r="AK136" s="26"/>
      <c r="AL136" s="26"/>
      <c r="AM136" s="26"/>
      <c r="AN136" s="26"/>
      <c r="AO136" s="26" t="s">
        <v>127</v>
      </c>
    </row>
    <row r="137" s="5" customFormat="1" ht="64" customHeight="1" spans="1:41">
      <c r="A137" s="25" t="s">
        <v>225</v>
      </c>
      <c r="B137" s="26" t="s">
        <v>598</v>
      </c>
      <c r="C137" s="25" t="s">
        <v>599</v>
      </c>
      <c r="D137" s="26" t="s">
        <v>191</v>
      </c>
      <c r="E137" s="25" t="s">
        <v>228</v>
      </c>
      <c r="F137" s="26" t="s">
        <v>129</v>
      </c>
      <c r="G137" s="26" t="s">
        <v>395</v>
      </c>
      <c r="H137" s="26" t="s">
        <v>600</v>
      </c>
      <c r="I137" s="26">
        <v>20</v>
      </c>
      <c r="J137" s="26"/>
      <c r="K137" s="26"/>
      <c r="L137" s="26"/>
      <c r="M137" s="26"/>
      <c r="N137" s="26"/>
      <c r="O137" s="26">
        <v>20</v>
      </c>
      <c r="P137" s="26"/>
      <c r="Q137" s="26"/>
      <c r="R137" s="26"/>
      <c r="S137" s="26"/>
      <c r="T137" s="26"/>
      <c r="U137" s="26"/>
      <c r="V137" s="26"/>
      <c r="W137" s="26" t="s">
        <v>126</v>
      </c>
      <c r="X137" s="26" t="s">
        <v>127</v>
      </c>
      <c r="Y137" s="26" t="s">
        <v>108</v>
      </c>
      <c r="Z137" s="26" t="s">
        <v>108</v>
      </c>
      <c r="AA137" s="26" t="s">
        <v>127</v>
      </c>
      <c r="AB137" s="26" t="s">
        <v>127</v>
      </c>
      <c r="AC137" s="26">
        <v>20</v>
      </c>
      <c r="AD137" s="26">
        <v>60</v>
      </c>
      <c r="AE137" s="26">
        <v>60</v>
      </c>
      <c r="AF137" s="26" t="s">
        <v>592</v>
      </c>
      <c r="AG137" s="26" t="s">
        <v>446</v>
      </c>
      <c r="AH137" s="26"/>
      <c r="AI137" s="26"/>
      <c r="AJ137" s="26"/>
      <c r="AK137" s="26"/>
      <c r="AL137" s="26"/>
      <c r="AM137" s="26"/>
      <c r="AN137" s="26"/>
      <c r="AO137" s="26" t="s">
        <v>127</v>
      </c>
    </row>
    <row r="138" s="5" customFormat="1" ht="64" customHeight="1" spans="1:41">
      <c r="A138" s="25" t="s">
        <v>225</v>
      </c>
      <c r="B138" s="26" t="s">
        <v>601</v>
      </c>
      <c r="C138" s="25" t="s">
        <v>602</v>
      </c>
      <c r="D138" s="26" t="s">
        <v>191</v>
      </c>
      <c r="E138" s="25" t="s">
        <v>238</v>
      </c>
      <c r="F138" s="26" t="s">
        <v>129</v>
      </c>
      <c r="G138" s="26" t="s">
        <v>395</v>
      </c>
      <c r="H138" s="26" t="s">
        <v>596</v>
      </c>
      <c r="I138" s="56">
        <v>20</v>
      </c>
      <c r="J138" s="56"/>
      <c r="K138" s="26"/>
      <c r="L138" s="56"/>
      <c r="M138" s="26"/>
      <c r="N138" s="26"/>
      <c r="O138" s="56">
        <v>20</v>
      </c>
      <c r="P138" s="26"/>
      <c r="Q138" s="26"/>
      <c r="R138" s="26"/>
      <c r="S138" s="26"/>
      <c r="T138" s="26"/>
      <c r="U138" s="26"/>
      <c r="V138" s="26"/>
      <c r="W138" s="26" t="s">
        <v>126</v>
      </c>
      <c r="X138" s="26" t="s">
        <v>127</v>
      </c>
      <c r="Y138" s="26" t="s">
        <v>108</v>
      </c>
      <c r="Z138" s="26" t="s">
        <v>108</v>
      </c>
      <c r="AA138" s="26" t="s">
        <v>127</v>
      </c>
      <c r="AB138" s="26" t="s">
        <v>127</v>
      </c>
      <c r="AC138" s="56">
        <v>20</v>
      </c>
      <c r="AD138" s="26">
        <v>63</v>
      </c>
      <c r="AE138" s="26">
        <v>63</v>
      </c>
      <c r="AF138" s="26" t="s">
        <v>592</v>
      </c>
      <c r="AG138" s="26" t="s">
        <v>446</v>
      </c>
      <c r="AH138" s="26"/>
      <c r="AI138" s="26"/>
      <c r="AJ138" s="26"/>
      <c r="AK138" s="26"/>
      <c r="AL138" s="26"/>
      <c r="AM138" s="26"/>
      <c r="AN138" s="26"/>
      <c r="AO138" s="26" t="s">
        <v>127</v>
      </c>
    </row>
    <row r="139" s="5" customFormat="1" ht="64" customHeight="1" spans="1:41">
      <c r="A139" s="25" t="s">
        <v>225</v>
      </c>
      <c r="B139" s="59" t="s">
        <v>603</v>
      </c>
      <c r="C139" s="25" t="s">
        <v>604</v>
      </c>
      <c r="D139" s="59" t="s">
        <v>191</v>
      </c>
      <c r="E139" s="25" t="s">
        <v>605</v>
      </c>
      <c r="F139" s="26" t="s">
        <v>129</v>
      </c>
      <c r="G139" s="26" t="s">
        <v>395</v>
      </c>
      <c r="H139" s="26" t="s">
        <v>606</v>
      </c>
      <c r="I139" s="59">
        <v>20</v>
      </c>
      <c r="J139" s="59"/>
      <c r="K139" s="26"/>
      <c r="L139" s="59"/>
      <c r="M139" s="26"/>
      <c r="N139" s="26"/>
      <c r="O139" s="59">
        <v>20</v>
      </c>
      <c r="P139" s="26"/>
      <c r="Q139" s="26"/>
      <c r="R139" s="26"/>
      <c r="S139" s="26"/>
      <c r="T139" s="26"/>
      <c r="U139" s="26"/>
      <c r="V139" s="26"/>
      <c r="W139" s="26" t="s">
        <v>126</v>
      </c>
      <c r="X139" s="26" t="s">
        <v>127</v>
      </c>
      <c r="Y139" s="26" t="s">
        <v>108</v>
      </c>
      <c r="Z139" s="26" t="s">
        <v>108</v>
      </c>
      <c r="AA139" s="26" t="s">
        <v>127</v>
      </c>
      <c r="AB139" s="26" t="s">
        <v>127</v>
      </c>
      <c r="AC139" s="59">
        <v>20</v>
      </c>
      <c r="AD139" s="26">
        <v>62</v>
      </c>
      <c r="AE139" s="26">
        <v>62</v>
      </c>
      <c r="AF139" s="26" t="s">
        <v>592</v>
      </c>
      <c r="AG139" s="26" t="s">
        <v>446</v>
      </c>
      <c r="AH139" s="26"/>
      <c r="AI139" s="26"/>
      <c r="AJ139" s="26"/>
      <c r="AK139" s="26"/>
      <c r="AL139" s="26"/>
      <c r="AM139" s="26"/>
      <c r="AN139" s="26"/>
      <c r="AO139" s="26" t="s">
        <v>127</v>
      </c>
    </row>
    <row r="140" s="5" customFormat="1" ht="64" customHeight="1" spans="1:41">
      <c r="A140" s="25" t="s">
        <v>225</v>
      </c>
      <c r="B140" s="26" t="s">
        <v>607</v>
      </c>
      <c r="C140" s="26" t="s">
        <v>608</v>
      </c>
      <c r="D140" s="26" t="s">
        <v>191</v>
      </c>
      <c r="E140" s="26" t="s">
        <v>238</v>
      </c>
      <c r="F140" s="26" t="s">
        <v>129</v>
      </c>
      <c r="G140" s="26" t="s">
        <v>395</v>
      </c>
      <c r="H140" s="26" t="s">
        <v>609</v>
      </c>
      <c r="I140" s="26">
        <v>20</v>
      </c>
      <c r="J140" s="26"/>
      <c r="K140" s="26"/>
      <c r="L140" s="26"/>
      <c r="M140" s="26"/>
      <c r="N140" s="26"/>
      <c r="O140" s="26">
        <v>20</v>
      </c>
      <c r="P140" s="26"/>
      <c r="Q140" s="26"/>
      <c r="R140" s="26"/>
      <c r="S140" s="26"/>
      <c r="T140" s="26"/>
      <c r="U140" s="26"/>
      <c r="V140" s="26"/>
      <c r="W140" s="26" t="s">
        <v>126</v>
      </c>
      <c r="X140" s="26" t="s">
        <v>127</v>
      </c>
      <c r="Y140" s="26" t="s">
        <v>108</v>
      </c>
      <c r="Z140" s="26" t="s">
        <v>108</v>
      </c>
      <c r="AA140" s="26" t="s">
        <v>127</v>
      </c>
      <c r="AB140" s="26" t="s">
        <v>127</v>
      </c>
      <c r="AC140" s="26">
        <v>20</v>
      </c>
      <c r="AD140" s="26">
        <v>64</v>
      </c>
      <c r="AE140" s="26">
        <v>64</v>
      </c>
      <c r="AF140" s="26" t="s">
        <v>592</v>
      </c>
      <c r="AG140" s="26" t="s">
        <v>446</v>
      </c>
      <c r="AH140" s="26"/>
      <c r="AI140" s="26"/>
      <c r="AJ140" s="26"/>
      <c r="AK140" s="26"/>
      <c r="AL140" s="26"/>
      <c r="AM140" s="26"/>
      <c r="AN140" s="26"/>
      <c r="AO140" s="26" t="s">
        <v>127</v>
      </c>
    </row>
    <row r="141" s="5" customFormat="1" ht="64" customHeight="1" spans="1:41">
      <c r="A141" s="25" t="s">
        <v>225</v>
      </c>
      <c r="B141" s="26" t="s">
        <v>610</v>
      </c>
      <c r="C141" s="26" t="s">
        <v>611</v>
      </c>
      <c r="D141" s="26" t="s">
        <v>191</v>
      </c>
      <c r="E141" s="26" t="s">
        <v>253</v>
      </c>
      <c r="F141" s="26" t="s">
        <v>129</v>
      </c>
      <c r="G141" s="26" t="s">
        <v>395</v>
      </c>
      <c r="H141" s="26" t="s">
        <v>612</v>
      </c>
      <c r="I141" s="56">
        <v>10</v>
      </c>
      <c r="J141" s="56"/>
      <c r="K141" s="26"/>
      <c r="L141" s="56"/>
      <c r="M141" s="26"/>
      <c r="N141" s="26"/>
      <c r="O141" s="56">
        <v>10</v>
      </c>
      <c r="P141" s="26"/>
      <c r="Q141" s="26"/>
      <c r="R141" s="26"/>
      <c r="S141" s="26"/>
      <c r="T141" s="26"/>
      <c r="U141" s="26"/>
      <c r="V141" s="26"/>
      <c r="W141" s="26" t="s">
        <v>126</v>
      </c>
      <c r="X141" s="26" t="s">
        <v>127</v>
      </c>
      <c r="Y141" s="26" t="s">
        <v>108</v>
      </c>
      <c r="Z141" s="26" t="s">
        <v>108</v>
      </c>
      <c r="AA141" s="26" t="s">
        <v>127</v>
      </c>
      <c r="AB141" s="26" t="s">
        <v>127</v>
      </c>
      <c r="AC141" s="26">
        <v>20</v>
      </c>
      <c r="AD141" s="26">
        <v>62</v>
      </c>
      <c r="AE141" s="26">
        <v>62</v>
      </c>
      <c r="AF141" s="26" t="s">
        <v>592</v>
      </c>
      <c r="AG141" s="26" t="s">
        <v>446</v>
      </c>
      <c r="AH141" s="26"/>
      <c r="AI141" s="26"/>
      <c r="AJ141" s="26"/>
      <c r="AK141" s="26"/>
      <c r="AL141" s="26"/>
      <c r="AM141" s="26"/>
      <c r="AN141" s="26"/>
      <c r="AO141" s="26" t="s">
        <v>127</v>
      </c>
    </row>
    <row r="142" s="5" customFormat="1" ht="64" customHeight="1" spans="1:41">
      <c r="A142" s="25" t="s">
        <v>225</v>
      </c>
      <c r="B142" s="26" t="s">
        <v>613</v>
      </c>
      <c r="C142" s="26" t="s">
        <v>614</v>
      </c>
      <c r="D142" s="26" t="s">
        <v>191</v>
      </c>
      <c r="E142" s="56" t="s">
        <v>238</v>
      </c>
      <c r="F142" s="26" t="s">
        <v>129</v>
      </c>
      <c r="G142" s="26" t="s">
        <v>395</v>
      </c>
      <c r="H142" s="26" t="s">
        <v>615</v>
      </c>
      <c r="I142" s="56">
        <v>10</v>
      </c>
      <c r="J142" s="56"/>
      <c r="K142" s="26"/>
      <c r="L142" s="56"/>
      <c r="M142" s="26"/>
      <c r="N142" s="26"/>
      <c r="O142" s="56">
        <v>10</v>
      </c>
      <c r="P142" s="26"/>
      <c r="Q142" s="26"/>
      <c r="R142" s="26"/>
      <c r="S142" s="26"/>
      <c r="T142" s="26"/>
      <c r="U142" s="26"/>
      <c r="V142" s="26"/>
      <c r="W142" s="26" t="s">
        <v>126</v>
      </c>
      <c r="X142" s="26" t="s">
        <v>127</v>
      </c>
      <c r="Y142" s="26" t="s">
        <v>108</v>
      </c>
      <c r="Z142" s="26" t="s">
        <v>108</v>
      </c>
      <c r="AA142" s="26" t="s">
        <v>127</v>
      </c>
      <c r="AB142" s="26" t="s">
        <v>127</v>
      </c>
      <c r="AC142" s="56">
        <v>10</v>
      </c>
      <c r="AD142" s="26">
        <v>30</v>
      </c>
      <c r="AE142" s="26">
        <v>30</v>
      </c>
      <c r="AF142" s="26" t="s">
        <v>592</v>
      </c>
      <c r="AG142" s="26" t="s">
        <v>616</v>
      </c>
      <c r="AH142" s="26"/>
      <c r="AI142" s="26"/>
      <c r="AJ142" s="26"/>
      <c r="AK142" s="26"/>
      <c r="AL142" s="26"/>
      <c r="AM142" s="26"/>
      <c r="AN142" s="26"/>
      <c r="AO142" s="26" t="s">
        <v>127</v>
      </c>
    </row>
    <row r="143" s="5" customFormat="1" ht="83" customHeight="1" spans="1:41">
      <c r="A143" s="25" t="s">
        <v>225</v>
      </c>
      <c r="B143" s="26" t="s">
        <v>617</v>
      </c>
      <c r="C143" s="26" t="s">
        <v>618</v>
      </c>
      <c r="D143" s="26" t="s">
        <v>191</v>
      </c>
      <c r="E143" s="26" t="s">
        <v>238</v>
      </c>
      <c r="F143" s="26" t="s">
        <v>129</v>
      </c>
      <c r="G143" s="26" t="s">
        <v>395</v>
      </c>
      <c r="H143" s="26" t="s">
        <v>596</v>
      </c>
      <c r="I143" s="26">
        <v>10</v>
      </c>
      <c r="J143" s="26"/>
      <c r="K143" s="26"/>
      <c r="L143" s="26"/>
      <c r="M143" s="26"/>
      <c r="N143" s="26"/>
      <c r="O143" s="26">
        <v>10</v>
      </c>
      <c r="P143" s="26"/>
      <c r="Q143" s="26"/>
      <c r="R143" s="26"/>
      <c r="S143" s="26"/>
      <c r="T143" s="26"/>
      <c r="U143" s="26"/>
      <c r="V143" s="26"/>
      <c r="W143" s="26" t="s">
        <v>126</v>
      </c>
      <c r="X143" s="26" t="s">
        <v>127</v>
      </c>
      <c r="Y143" s="26" t="s">
        <v>108</v>
      </c>
      <c r="Z143" s="26" t="s">
        <v>108</v>
      </c>
      <c r="AA143" s="26" t="s">
        <v>127</v>
      </c>
      <c r="AB143" s="26" t="s">
        <v>127</v>
      </c>
      <c r="AC143" s="26">
        <v>10</v>
      </c>
      <c r="AD143" s="26">
        <v>30</v>
      </c>
      <c r="AE143" s="26">
        <v>30</v>
      </c>
      <c r="AF143" s="26" t="s">
        <v>592</v>
      </c>
      <c r="AG143" s="26" t="s">
        <v>616</v>
      </c>
      <c r="AH143" s="26"/>
      <c r="AI143" s="26"/>
      <c r="AJ143" s="26"/>
      <c r="AK143" s="26"/>
      <c r="AL143" s="26"/>
      <c r="AM143" s="26"/>
      <c r="AN143" s="26"/>
      <c r="AO143" s="26" t="s">
        <v>127</v>
      </c>
    </row>
    <row r="144" s="5" customFormat="1" ht="83" customHeight="1" spans="1:41">
      <c r="A144" s="25" t="s">
        <v>225</v>
      </c>
      <c r="B144" s="26" t="s">
        <v>619</v>
      </c>
      <c r="C144" s="26" t="s">
        <v>620</v>
      </c>
      <c r="D144" s="26" t="s">
        <v>191</v>
      </c>
      <c r="E144" s="26" t="s">
        <v>238</v>
      </c>
      <c r="F144" s="26" t="s">
        <v>129</v>
      </c>
      <c r="G144" s="26" t="s">
        <v>395</v>
      </c>
      <c r="H144" s="26" t="s">
        <v>609</v>
      </c>
      <c r="I144" s="26">
        <v>10</v>
      </c>
      <c r="J144" s="26"/>
      <c r="K144" s="26"/>
      <c r="L144" s="26"/>
      <c r="M144" s="26"/>
      <c r="N144" s="26"/>
      <c r="O144" s="26">
        <v>10</v>
      </c>
      <c r="P144" s="26"/>
      <c r="Q144" s="26"/>
      <c r="R144" s="26"/>
      <c r="S144" s="26"/>
      <c r="T144" s="26"/>
      <c r="U144" s="26"/>
      <c r="V144" s="26"/>
      <c r="W144" s="26" t="s">
        <v>126</v>
      </c>
      <c r="X144" s="26" t="s">
        <v>127</v>
      </c>
      <c r="Y144" s="26" t="s">
        <v>108</v>
      </c>
      <c r="Z144" s="26" t="s">
        <v>108</v>
      </c>
      <c r="AA144" s="26" t="s">
        <v>127</v>
      </c>
      <c r="AB144" s="26" t="s">
        <v>127</v>
      </c>
      <c r="AC144" s="26">
        <v>10</v>
      </c>
      <c r="AD144" s="26">
        <v>30</v>
      </c>
      <c r="AE144" s="26">
        <v>30</v>
      </c>
      <c r="AF144" s="26" t="s">
        <v>592</v>
      </c>
      <c r="AG144" s="26" t="s">
        <v>616</v>
      </c>
      <c r="AH144" s="26"/>
      <c r="AI144" s="26"/>
      <c r="AJ144" s="26"/>
      <c r="AK144" s="26"/>
      <c r="AL144" s="26"/>
      <c r="AM144" s="26"/>
      <c r="AN144" s="26"/>
      <c r="AO144" s="26" t="s">
        <v>127</v>
      </c>
    </row>
    <row r="145" s="5" customFormat="1" ht="80" customHeight="1" spans="1:41">
      <c r="A145" s="25" t="s">
        <v>225</v>
      </c>
      <c r="B145" s="26" t="s">
        <v>621</v>
      </c>
      <c r="C145" s="26" t="s">
        <v>622</v>
      </c>
      <c r="D145" s="26" t="s">
        <v>191</v>
      </c>
      <c r="E145" s="26" t="s">
        <v>243</v>
      </c>
      <c r="F145" s="26" t="s">
        <v>129</v>
      </c>
      <c r="G145" s="26" t="s">
        <v>395</v>
      </c>
      <c r="H145" s="26" t="s">
        <v>623</v>
      </c>
      <c r="I145" s="56">
        <v>20</v>
      </c>
      <c r="J145" s="56"/>
      <c r="K145" s="26"/>
      <c r="L145" s="56"/>
      <c r="M145" s="26"/>
      <c r="N145" s="26"/>
      <c r="O145" s="56">
        <v>20</v>
      </c>
      <c r="P145" s="26"/>
      <c r="Q145" s="26"/>
      <c r="R145" s="26"/>
      <c r="S145" s="26"/>
      <c r="T145" s="26"/>
      <c r="U145" s="26"/>
      <c r="V145" s="26"/>
      <c r="W145" s="26" t="s">
        <v>126</v>
      </c>
      <c r="X145" s="26" t="s">
        <v>127</v>
      </c>
      <c r="Y145" s="26" t="s">
        <v>108</v>
      </c>
      <c r="Z145" s="26" t="s">
        <v>108</v>
      </c>
      <c r="AA145" s="26" t="s">
        <v>127</v>
      </c>
      <c r="AB145" s="26" t="s">
        <v>127</v>
      </c>
      <c r="AC145" s="26">
        <v>15</v>
      </c>
      <c r="AD145" s="26">
        <v>45</v>
      </c>
      <c r="AE145" s="26">
        <v>45</v>
      </c>
      <c r="AF145" s="26" t="s">
        <v>592</v>
      </c>
      <c r="AG145" s="26" t="s">
        <v>616</v>
      </c>
      <c r="AH145" s="26"/>
      <c r="AI145" s="26"/>
      <c r="AJ145" s="26"/>
      <c r="AK145" s="26"/>
      <c r="AL145" s="26"/>
      <c r="AM145" s="26"/>
      <c r="AN145" s="26"/>
      <c r="AO145" s="26" t="s">
        <v>127</v>
      </c>
    </row>
    <row r="146" s="5" customFormat="1" ht="92" customHeight="1" spans="1:41">
      <c r="A146" s="25" t="s">
        <v>225</v>
      </c>
      <c r="B146" s="26" t="s">
        <v>624</v>
      </c>
      <c r="C146" s="26" t="s">
        <v>625</v>
      </c>
      <c r="D146" s="26" t="s">
        <v>191</v>
      </c>
      <c r="E146" s="26" t="s">
        <v>253</v>
      </c>
      <c r="F146" s="26" t="s">
        <v>129</v>
      </c>
      <c r="G146" s="26" t="s">
        <v>395</v>
      </c>
      <c r="H146" s="26" t="s">
        <v>612</v>
      </c>
      <c r="I146" s="56">
        <v>10</v>
      </c>
      <c r="J146" s="56"/>
      <c r="K146" s="26"/>
      <c r="L146" s="56"/>
      <c r="M146" s="26"/>
      <c r="N146" s="26"/>
      <c r="O146" s="56">
        <v>10</v>
      </c>
      <c r="P146" s="26"/>
      <c r="Q146" s="26"/>
      <c r="R146" s="26"/>
      <c r="S146" s="26"/>
      <c r="T146" s="26"/>
      <c r="U146" s="26"/>
      <c r="V146" s="26"/>
      <c r="W146" s="26" t="s">
        <v>126</v>
      </c>
      <c r="X146" s="26" t="s">
        <v>127</v>
      </c>
      <c r="Y146" s="26" t="s">
        <v>108</v>
      </c>
      <c r="Z146" s="26" t="s">
        <v>108</v>
      </c>
      <c r="AA146" s="26" t="s">
        <v>127</v>
      </c>
      <c r="AB146" s="26" t="s">
        <v>127</v>
      </c>
      <c r="AC146" s="56">
        <v>12</v>
      </c>
      <c r="AD146" s="26">
        <v>36</v>
      </c>
      <c r="AE146" s="26">
        <v>36</v>
      </c>
      <c r="AF146" s="26" t="s">
        <v>592</v>
      </c>
      <c r="AG146" s="26" t="s">
        <v>616</v>
      </c>
      <c r="AH146" s="26"/>
      <c r="AI146" s="26"/>
      <c r="AJ146" s="26"/>
      <c r="AK146" s="26"/>
      <c r="AL146" s="26"/>
      <c r="AM146" s="26"/>
      <c r="AN146" s="26"/>
      <c r="AO146" s="26" t="s">
        <v>127</v>
      </c>
    </row>
    <row r="147" s="5" customFormat="1" ht="95" customHeight="1" spans="1:41">
      <c r="A147" s="25" t="s">
        <v>225</v>
      </c>
      <c r="B147" s="26" t="s">
        <v>626</v>
      </c>
      <c r="C147" s="26" t="s">
        <v>627</v>
      </c>
      <c r="D147" s="26" t="s">
        <v>191</v>
      </c>
      <c r="E147" s="26" t="s">
        <v>253</v>
      </c>
      <c r="F147" s="26" t="s">
        <v>129</v>
      </c>
      <c r="G147" s="26" t="s">
        <v>395</v>
      </c>
      <c r="H147" s="26" t="s">
        <v>612</v>
      </c>
      <c r="I147" s="56">
        <v>20</v>
      </c>
      <c r="J147" s="56"/>
      <c r="K147" s="26"/>
      <c r="L147" s="56"/>
      <c r="M147" s="26"/>
      <c r="N147" s="26"/>
      <c r="O147" s="56">
        <v>20</v>
      </c>
      <c r="P147" s="26"/>
      <c r="Q147" s="26"/>
      <c r="R147" s="26"/>
      <c r="S147" s="26"/>
      <c r="T147" s="26"/>
      <c r="U147" s="26"/>
      <c r="V147" s="26"/>
      <c r="W147" s="26" t="s">
        <v>126</v>
      </c>
      <c r="X147" s="26" t="s">
        <v>127</v>
      </c>
      <c r="Y147" s="26" t="s">
        <v>108</v>
      </c>
      <c r="Z147" s="26" t="s">
        <v>108</v>
      </c>
      <c r="AA147" s="26" t="s">
        <v>127</v>
      </c>
      <c r="AB147" s="26" t="s">
        <v>127</v>
      </c>
      <c r="AC147" s="56">
        <v>15</v>
      </c>
      <c r="AD147" s="26">
        <v>47</v>
      </c>
      <c r="AE147" s="26">
        <v>47</v>
      </c>
      <c r="AF147" s="26" t="s">
        <v>592</v>
      </c>
      <c r="AG147" s="26" t="s">
        <v>616</v>
      </c>
      <c r="AH147" s="26"/>
      <c r="AI147" s="26"/>
      <c r="AJ147" s="26"/>
      <c r="AK147" s="26"/>
      <c r="AL147" s="26"/>
      <c r="AM147" s="26"/>
      <c r="AN147" s="26"/>
      <c r="AO147" s="26" t="s">
        <v>127</v>
      </c>
    </row>
    <row r="148" s="5" customFormat="1" ht="113" customHeight="1" spans="1:41">
      <c r="A148" s="25" t="s">
        <v>225</v>
      </c>
      <c r="B148" s="26" t="s">
        <v>628</v>
      </c>
      <c r="C148" s="26" t="s">
        <v>629</v>
      </c>
      <c r="D148" s="26" t="s">
        <v>191</v>
      </c>
      <c r="E148" s="26" t="s">
        <v>243</v>
      </c>
      <c r="F148" s="26" t="s">
        <v>129</v>
      </c>
      <c r="G148" s="26" t="s">
        <v>395</v>
      </c>
      <c r="H148" s="26" t="s">
        <v>612</v>
      </c>
      <c r="I148" s="56">
        <v>10</v>
      </c>
      <c r="J148" s="56"/>
      <c r="K148" s="26"/>
      <c r="L148" s="56"/>
      <c r="M148" s="26"/>
      <c r="N148" s="26"/>
      <c r="O148" s="56">
        <v>10</v>
      </c>
      <c r="P148" s="26"/>
      <c r="Q148" s="26"/>
      <c r="R148" s="26"/>
      <c r="S148" s="26"/>
      <c r="T148" s="26"/>
      <c r="U148" s="26"/>
      <c r="V148" s="26"/>
      <c r="W148" s="26" t="s">
        <v>126</v>
      </c>
      <c r="X148" s="26" t="s">
        <v>127</v>
      </c>
      <c r="Y148" s="26" t="s">
        <v>108</v>
      </c>
      <c r="Z148" s="26" t="s">
        <v>108</v>
      </c>
      <c r="AA148" s="26" t="s">
        <v>127</v>
      </c>
      <c r="AB148" s="26" t="s">
        <v>127</v>
      </c>
      <c r="AC148" s="56">
        <v>10</v>
      </c>
      <c r="AD148" s="26">
        <v>30</v>
      </c>
      <c r="AE148" s="26">
        <v>30</v>
      </c>
      <c r="AF148" s="26" t="s">
        <v>592</v>
      </c>
      <c r="AG148" s="26" t="s">
        <v>616</v>
      </c>
      <c r="AH148" s="26"/>
      <c r="AI148" s="26"/>
      <c r="AJ148" s="26"/>
      <c r="AK148" s="26"/>
      <c r="AL148" s="26"/>
      <c r="AM148" s="26"/>
      <c r="AN148" s="26"/>
      <c r="AO148" s="26" t="s">
        <v>127</v>
      </c>
    </row>
    <row r="149" s="5" customFormat="1" ht="78" customHeight="1" spans="1:41">
      <c r="A149" s="25" t="s">
        <v>225</v>
      </c>
      <c r="B149" s="26" t="s">
        <v>630</v>
      </c>
      <c r="C149" s="26" t="s">
        <v>631</v>
      </c>
      <c r="D149" s="26" t="s">
        <v>191</v>
      </c>
      <c r="E149" s="26" t="s">
        <v>192</v>
      </c>
      <c r="F149" s="26" t="s">
        <v>129</v>
      </c>
      <c r="G149" s="26" t="s">
        <v>395</v>
      </c>
      <c r="H149" s="26" t="s">
        <v>612</v>
      </c>
      <c r="I149" s="56">
        <v>20</v>
      </c>
      <c r="J149" s="56"/>
      <c r="K149" s="26"/>
      <c r="L149" s="56"/>
      <c r="M149" s="26"/>
      <c r="N149" s="26"/>
      <c r="O149" s="56">
        <v>20</v>
      </c>
      <c r="P149" s="26"/>
      <c r="Q149" s="26"/>
      <c r="R149" s="26"/>
      <c r="S149" s="26"/>
      <c r="T149" s="26"/>
      <c r="U149" s="26"/>
      <c r="V149" s="26"/>
      <c r="W149" s="26" t="s">
        <v>126</v>
      </c>
      <c r="X149" s="26" t="s">
        <v>127</v>
      </c>
      <c r="Y149" s="26" t="s">
        <v>108</v>
      </c>
      <c r="Z149" s="26" t="s">
        <v>108</v>
      </c>
      <c r="AA149" s="26" t="s">
        <v>127</v>
      </c>
      <c r="AB149" s="26" t="s">
        <v>127</v>
      </c>
      <c r="AC149" s="56">
        <v>10</v>
      </c>
      <c r="AD149" s="26">
        <v>30</v>
      </c>
      <c r="AE149" s="26">
        <v>30</v>
      </c>
      <c r="AF149" s="26" t="s">
        <v>592</v>
      </c>
      <c r="AG149" s="26" t="s">
        <v>616</v>
      </c>
      <c r="AH149" s="26"/>
      <c r="AI149" s="26"/>
      <c r="AJ149" s="26"/>
      <c r="AK149" s="26"/>
      <c r="AL149" s="26"/>
      <c r="AM149" s="26"/>
      <c r="AN149" s="26"/>
      <c r="AO149" s="26" t="s">
        <v>127</v>
      </c>
    </row>
    <row r="150" s="5" customFormat="1" ht="99" customHeight="1" spans="1:41">
      <c r="A150" s="25" t="s">
        <v>225</v>
      </c>
      <c r="B150" s="26" t="s">
        <v>632</v>
      </c>
      <c r="C150" s="25" t="s">
        <v>633</v>
      </c>
      <c r="D150" s="26" t="s">
        <v>191</v>
      </c>
      <c r="E150" s="26" t="s">
        <v>590</v>
      </c>
      <c r="F150" s="26" t="s">
        <v>129</v>
      </c>
      <c r="G150" s="26" t="s">
        <v>395</v>
      </c>
      <c r="H150" s="26" t="s">
        <v>612</v>
      </c>
      <c r="I150" s="26">
        <v>50</v>
      </c>
      <c r="J150" s="26"/>
      <c r="K150" s="26"/>
      <c r="L150" s="26"/>
      <c r="M150" s="26"/>
      <c r="N150" s="26"/>
      <c r="O150" s="26">
        <v>50</v>
      </c>
      <c r="P150" s="26"/>
      <c r="Q150" s="26"/>
      <c r="R150" s="26"/>
      <c r="S150" s="26"/>
      <c r="T150" s="26"/>
      <c r="U150" s="26"/>
      <c r="V150" s="26"/>
      <c r="W150" s="26" t="s">
        <v>126</v>
      </c>
      <c r="X150" s="26" t="s">
        <v>127</v>
      </c>
      <c r="Y150" s="26" t="s">
        <v>108</v>
      </c>
      <c r="Z150" s="26" t="s">
        <v>108</v>
      </c>
      <c r="AA150" s="26" t="s">
        <v>127</v>
      </c>
      <c r="AB150" s="26" t="s">
        <v>127</v>
      </c>
      <c r="AC150" s="26">
        <v>50</v>
      </c>
      <c r="AD150" s="26">
        <v>152</v>
      </c>
      <c r="AE150" s="26">
        <v>152</v>
      </c>
      <c r="AF150" s="26" t="s">
        <v>592</v>
      </c>
      <c r="AG150" s="26" t="s">
        <v>634</v>
      </c>
      <c r="AH150" s="26"/>
      <c r="AI150" s="26"/>
      <c r="AJ150" s="26"/>
      <c r="AK150" s="26"/>
      <c r="AL150" s="26"/>
      <c r="AM150" s="26"/>
      <c r="AN150" s="26"/>
      <c r="AO150" s="26" t="s">
        <v>127</v>
      </c>
    </row>
    <row r="151" s="5" customFormat="1" ht="44" customHeight="1" spans="1:41">
      <c r="A151" s="25" t="s">
        <v>225</v>
      </c>
      <c r="B151" s="26" t="s">
        <v>635</v>
      </c>
      <c r="C151" s="25" t="s">
        <v>636</v>
      </c>
      <c r="D151" s="26" t="s">
        <v>191</v>
      </c>
      <c r="E151" s="25" t="s">
        <v>590</v>
      </c>
      <c r="F151" s="26" t="s">
        <v>129</v>
      </c>
      <c r="G151" s="26" t="s">
        <v>395</v>
      </c>
      <c r="H151" s="26" t="s">
        <v>612</v>
      </c>
      <c r="I151" s="26">
        <v>20</v>
      </c>
      <c r="J151" s="26"/>
      <c r="K151" s="26"/>
      <c r="L151" s="26"/>
      <c r="M151" s="26"/>
      <c r="N151" s="26"/>
      <c r="O151" s="26">
        <v>20</v>
      </c>
      <c r="P151" s="26"/>
      <c r="Q151" s="26"/>
      <c r="R151" s="26"/>
      <c r="S151" s="26"/>
      <c r="T151" s="26"/>
      <c r="U151" s="26"/>
      <c r="V151" s="26"/>
      <c r="W151" s="26" t="s">
        <v>126</v>
      </c>
      <c r="X151" s="26" t="s">
        <v>127</v>
      </c>
      <c r="Y151" s="26" t="s">
        <v>108</v>
      </c>
      <c r="Z151" s="26" t="s">
        <v>108</v>
      </c>
      <c r="AA151" s="26" t="s">
        <v>127</v>
      </c>
      <c r="AB151" s="26" t="s">
        <v>127</v>
      </c>
      <c r="AC151" s="26">
        <v>20</v>
      </c>
      <c r="AD151" s="26">
        <v>60</v>
      </c>
      <c r="AE151" s="26">
        <v>60</v>
      </c>
      <c r="AF151" s="26" t="s">
        <v>592</v>
      </c>
      <c r="AG151" s="26" t="s">
        <v>446</v>
      </c>
      <c r="AH151" s="26"/>
      <c r="AI151" s="26"/>
      <c r="AJ151" s="26"/>
      <c r="AK151" s="26"/>
      <c r="AL151" s="26"/>
      <c r="AM151" s="26"/>
      <c r="AN151" s="26"/>
      <c r="AO151" s="26" t="s">
        <v>127</v>
      </c>
    </row>
    <row r="152" s="5" customFormat="1" ht="73" customHeight="1" spans="1:41">
      <c r="A152" s="25" t="s">
        <v>225</v>
      </c>
      <c r="B152" s="26" t="s">
        <v>637</v>
      </c>
      <c r="C152" s="26" t="s">
        <v>638</v>
      </c>
      <c r="D152" s="26" t="s">
        <v>262</v>
      </c>
      <c r="E152" s="26" t="s">
        <v>639</v>
      </c>
      <c r="F152" s="26" t="s">
        <v>129</v>
      </c>
      <c r="G152" s="26" t="s">
        <v>395</v>
      </c>
      <c r="H152" s="26" t="s">
        <v>640</v>
      </c>
      <c r="I152" s="56">
        <v>10</v>
      </c>
      <c r="J152" s="56"/>
      <c r="K152" s="26"/>
      <c r="L152" s="56"/>
      <c r="M152" s="26"/>
      <c r="N152" s="26"/>
      <c r="O152" s="56">
        <v>10</v>
      </c>
      <c r="P152" s="26"/>
      <c r="Q152" s="26"/>
      <c r="R152" s="26"/>
      <c r="S152" s="26"/>
      <c r="T152" s="26"/>
      <c r="U152" s="26"/>
      <c r="V152" s="26"/>
      <c r="W152" s="26" t="s">
        <v>126</v>
      </c>
      <c r="X152" s="26" t="s">
        <v>127</v>
      </c>
      <c r="Y152" s="26" t="s">
        <v>108</v>
      </c>
      <c r="Z152" s="26" t="s">
        <v>108</v>
      </c>
      <c r="AA152" s="26" t="s">
        <v>127</v>
      </c>
      <c r="AB152" s="26" t="s">
        <v>127</v>
      </c>
      <c r="AC152" s="56">
        <v>8</v>
      </c>
      <c r="AD152" s="26">
        <v>25</v>
      </c>
      <c r="AE152" s="26">
        <v>25</v>
      </c>
      <c r="AF152" s="26" t="s">
        <v>592</v>
      </c>
      <c r="AG152" s="26" t="s">
        <v>616</v>
      </c>
      <c r="AH152" s="26"/>
      <c r="AI152" s="26"/>
      <c r="AJ152" s="26"/>
      <c r="AK152" s="26"/>
      <c r="AL152" s="26"/>
      <c r="AM152" s="26"/>
      <c r="AN152" s="26"/>
      <c r="AO152" s="26" t="s">
        <v>127</v>
      </c>
    </row>
    <row r="153" s="5" customFormat="1" ht="61" customHeight="1" spans="1:41">
      <c r="A153" s="25" t="s">
        <v>225</v>
      </c>
      <c r="B153" s="26" t="s">
        <v>641</v>
      </c>
      <c r="C153" s="26" t="s">
        <v>642</v>
      </c>
      <c r="D153" s="26" t="s">
        <v>152</v>
      </c>
      <c r="E153" s="26" t="s">
        <v>643</v>
      </c>
      <c r="F153" s="26" t="s">
        <v>129</v>
      </c>
      <c r="G153" s="26" t="s">
        <v>395</v>
      </c>
      <c r="H153" s="26" t="s">
        <v>644</v>
      </c>
      <c r="I153" s="26">
        <v>10</v>
      </c>
      <c r="J153" s="26"/>
      <c r="K153" s="26"/>
      <c r="L153" s="26"/>
      <c r="M153" s="26"/>
      <c r="N153" s="26"/>
      <c r="O153" s="26">
        <v>10</v>
      </c>
      <c r="P153" s="26"/>
      <c r="Q153" s="26"/>
      <c r="R153" s="26"/>
      <c r="S153" s="26"/>
      <c r="T153" s="26"/>
      <c r="U153" s="26"/>
      <c r="V153" s="26"/>
      <c r="W153" s="26" t="s">
        <v>126</v>
      </c>
      <c r="X153" s="26" t="s">
        <v>127</v>
      </c>
      <c r="Y153" s="26" t="s">
        <v>108</v>
      </c>
      <c r="Z153" s="26" t="s">
        <v>108</v>
      </c>
      <c r="AA153" s="26" t="s">
        <v>127</v>
      </c>
      <c r="AB153" s="26" t="s">
        <v>127</v>
      </c>
      <c r="AC153" s="26">
        <v>14</v>
      </c>
      <c r="AD153" s="26">
        <v>40</v>
      </c>
      <c r="AE153" s="26">
        <v>40</v>
      </c>
      <c r="AF153" s="26" t="s">
        <v>592</v>
      </c>
      <c r="AG153" s="26" t="s">
        <v>616</v>
      </c>
      <c r="AH153" s="26"/>
      <c r="AI153" s="26"/>
      <c r="AJ153" s="26"/>
      <c r="AK153" s="26"/>
      <c r="AL153" s="26"/>
      <c r="AM153" s="26"/>
      <c r="AN153" s="26"/>
      <c r="AO153" s="26" t="s">
        <v>127</v>
      </c>
    </row>
    <row r="154" s="5" customFormat="1" ht="61" customHeight="1" spans="1:41">
      <c r="A154" s="25" t="s">
        <v>225</v>
      </c>
      <c r="B154" s="26" t="s">
        <v>645</v>
      </c>
      <c r="C154" s="26" t="s">
        <v>646</v>
      </c>
      <c r="D154" s="26" t="s">
        <v>262</v>
      </c>
      <c r="E154" s="26" t="s">
        <v>294</v>
      </c>
      <c r="F154" s="26" t="s">
        <v>129</v>
      </c>
      <c r="G154" s="26" t="s">
        <v>395</v>
      </c>
      <c r="H154" s="26" t="s">
        <v>647</v>
      </c>
      <c r="I154" s="26">
        <v>10</v>
      </c>
      <c r="J154" s="26"/>
      <c r="K154" s="26"/>
      <c r="L154" s="26"/>
      <c r="M154" s="26"/>
      <c r="N154" s="26"/>
      <c r="O154" s="26">
        <v>10</v>
      </c>
      <c r="P154" s="26"/>
      <c r="Q154" s="26"/>
      <c r="R154" s="26"/>
      <c r="S154" s="26"/>
      <c r="T154" s="26"/>
      <c r="U154" s="26"/>
      <c r="V154" s="26"/>
      <c r="W154" s="26" t="s">
        <v>126</v>
      </c>
      <c r="X154" s="26" t="s">
        <v>127</v>
      </c>
      <c r="Y154" s="26" t="s">
        <v>108</v>
      </c>
      <c r="Z154" s="26" t="s">
        <v>108</v>
      </c>
      <c r="AA154" s="26" t="s">
        <v>127</v>
      </c>
      <c r="AB154" s="26" t="s">
        <v>127</v>
      </c>
      <c r="AC154" s="26">
        <v>10</v>
      </c>
      <c r="AD154" s="26">
        <v>30</v>
      </c>
      <c r="AE154" s="26">
        <v>30</v>
      </c>
      <c r="AF154" s="26" t="s">
        <v>592</v>
      </c>
      <c r="AG154" s="26" t="s">
        <v>616</v>
      </c>
      <c r="AH154" s="26"/>
      <c r="AI154" s="26"/>
      <c r="AJ154" s="26"/>
      <c r="AK154" s="26"/>
      <c r="AL154" s="26"/>
      <c r="AM154" s="26"/>
      <c r="AN154" s="26"/>
      <c r="AO154" s="26" t="s">
        <v>127</v>
      </c>
    </row>
    <row r="155" s="5" customFormat="1" ht="61" customHeight="1" spans="1:41">
      <c r="A155" s="25" t="s">
        <v>225</v>
      </c>
      <c r="B155" s="26" t="s">
        <v>648</v>
      </c>
      <c r="C155" s="25" t="s">
        <v>649</v>
      </c>
      <c r="D155" s="26" t="s">
        <v>152</v>
      </c>
      <c r="E155" s="25" t="s">
        <v>294</v>
      </c>
      <c r="F155" s="26" t="s">
        <v>129</v>
      </c>
      <c r="G155" s="26" t="s">
        <v>395</v>
      </c>
      <c r="H155" s="26" t="s">
        <v>650</v>
      </c>
      <c r="I155" s="26">
        <v>20</v>
      </c>
      <c r="J155" s="26"/>
      <c r="K155" s="26"/>
      <c r="L155" s="26"/>
      <c r="M155" s="26"/>
      <c r="N155" s="26"/>
      <c r="O155" s="26">
        <v>20</v>
      </c>
      <c r="P155" s="26"/>
      <c r="Q155" s="26"/>
      <c r="R155" s="26"/>
      <c r="S155" s="26"/>
      <c r="T155" s="26"/>
      <c r="U155" s="26"/>
      <c r="V155" s="26"/>
      <c r="W155" s="26" t="s">
        <v>126</v>
      </c>
      <c r="X155" s="26" t="s">
        <v>127</v>
      </c>
      <c r="Y155" s="26" t="s">
        <v>108</v>
      </c>
      <c r="Z155" s="26" t="s">
        <v>108</v>
      </c>
      <c r="AA155" s="26" t="s">
        <v>127</v>
      </c>
      <c r="AB155" s="26" t="s">
        <v>127</v>
      </c>
      <c r="AC155" s="26">
        <v>30</v>
      </c>
      <c r="AD155" s="26">
        <v>306</v>
      </c>
      <c r="AE155" s="26">
        <v>306</v>
      </c>
      <c r="AF155" s="26" t="s">
        <v>592</v>
      </c>
      <c r="AG155" s="26" t="s">
        <v>449</v>
      </c>
      <c r="AH155" s="26"/>
      <c r="AI155" s="26"/>
      <c r="AJ155" s="26"/>
      <c r="AK155" s="26"/>
      <c r="AL155" s="26"/>
      <c r="AM155" s="26"/>
      <c r="AN155" s="26"/>
      <c r="AO155" s="26" t="s">
        <v>127</v>
      </c>
    </row>
    <row r="156" s="5" customFormat="1" ht="99" customHeight="1" spans="1:41">
      <c r="A156" s="25" t="s">
        <v>225</v>
      </c>
      <c r="B156" s="26" t="s">
        <v>651</v>
      </c>
      <c r="C156" s="26" t="s">
        <v>652</v>
      </c>
      <c r="D156" s="26" t="s">
        <v>262</v>
      </c>
      <c r="E156" s="26" t="s">
        <v>263</v>
      </c>
      <c r="F156" s="26" t="s">
        <v>129</v>
      </c>
      <c r="G156" s="26" t="s">
        <v>395</v>
      </c>
      <c r="H156" s="26" t="s">
        <v>640</v>
      </c>
      <c r="I156" s="56">
        <v>20</v>
      </c>
      <c r="J156" s="56"/>
      <c r="K156" s="26"/>
      <c r="L156" s="56"/>
      <c r="M156" s="26"/>
      <c r="N156" s="26"/>
      <c r="O156" s="56">
        <v>20</v>
      </c>
      <c r="P156" s="26"/>
      <c r="Q156" s="26"/>
      <c r="R156" s="26"/>
      <c r="S156" s="26"/>
      <c r="T156" s="26"/>
      <c r="U156" s="26"/>
      <c r="V156" s="26"/>
      <c r="W156" s="26" t="s">
        <v>126</v>
      </c>
      <c r="X156" s="26" t="s">
        <v>127</v>
      </c>
      <c r="Y156" s="26" t="s">
        <v>108</v>
      </c>
      <c r="Z156" s="26" t="s">
        <v>108</v>
      </c>
      <c r="AA156" s="26" t="s">
        <v>127</v>
      </c>
      <c r="AB156" s="26" t="s">
        <v>127</v>
      </c>
      <c r="AC156" s="56">
        <v>12</v>
      </c>
      <c r="AD156" s="26">
        <v>36</v>
      </c>
      <c r="AE156" s="26">
        <v>36</v>
      </c>
      <c r="AF156" s="26" t="s">
        <v>592</v>
      </c>
      <c r="AG156" s="26" t="s">
        <v>616</v>
      </c>
      <c r="AH156" s="26"/>
      <c r="AI156" s="26"/>
      <c r="AJ156" s="26"/>
      <c r="AK156" s="26"/>
      <c r="AL156" s="26"/>
      <c r="AM156" s="26"/>
      <c r="AN156" s="26"/>
      <c r="AO156" s="26" t="s">
        <v>127</v>
      </c>
    </row>
    <row r="157" s="5" customFormat="1" ht="87" customHeight="1" spans="1:41">
      <c r="A157" s="25" t="s">
        <v>225</v>
      </c>
      <c r="B157" s="26" t="s">
        <v>653</v>
      </c>
      <c r="C157" s="25" t="s">
        <v>654</v>
      </c>
      <c r="D157" s="25" t="s">
        <v>262</v>
      </c>
      <c r="E157" s="25" t="s">
        <v>263</v>
      </c>
      <c r="F157" s="26" t="s">
        <v>129</v>
      </c>
      <c r="G157" s="26" t="s">
        <v>395</v>
      </c>
      <c r="H157" s="26" t="s">
        <v>640</v>
      </c>
      <c r="I157" s="26">
        <v>50</v>
      </c>
      <c r="J157" s="26"/>
      <c r="K157" s="26"/>
      <c r="L157" s="26"/>
      <c r="M157" s="26"/>
      <c r="N157" s="26"/>
      <c r="O157" s="26">
        <v>50</v>
      </c>
      <c r="P157" s="26"/>
      <c r="Q157" s="26"/>
      <c r="R157" s="26"/>
      <c r="S157" s="26"/>
      <c r="T157" s="26"/>
      <c r="U157" s="26"/>
      <c r="V157" s="26"/>
      <c r="W157" s="26" t="s">
        <v>126</v>
      </c>
      <c r="X157" s="26" t="s">
        <v>127</v>
      </c>
      <c r="Y157" s="26" t="s">
        <v>108</v>
      </c>
      <c r="Z157" s="26" t="s">
        <v>108</v>
      </c>
      <c r="AA157" s="26" t="s">
        <v>127</v>
      </c>
      <c r="AB157" s="26" t="s">
        <v>127</v>
      </c>
      <c r="AC157" s="26">
        <v>100</v>
      </c>
      <c r="AD157" s="26">
        <v>301</v>
      </c>
      <c r="AE157" s="26">
        <v>301</v>
      </c>
      <c r="AF157" s="26" t="s">
        <v>592</v>
      </c>
      <c r="AG157" s="26" t="s">
        <v>655</v>
      </c>
      <c r="AH157" s="26"/>
      <c r="AI157" s="26"/>
      <c r="AJ157" s="26"/>
      <c r="AK157" s="26"/>
      <c r="AL157" s="26"/>
      <c r="AM157" s="26"/>
      <c r="AN157" s="26"/>
      <c r="AO157" s="26" t="s">
        <v>127</v>
      </c>
    </row>
    <row r="158" s="5" customFormat="1" ht="95" customHeight="1" spans="1:41">
      <c r="A158" s="25" t="s">
        <v>225</v>
      </c>
      <c r="B158" s="26" t="s">
        <v>656</v>
      </c>
      <c r="C158" s="25" t="s">
        <v>657</v>
      </c>
      <c r="D158" s="26" t="s">
        <v>178</v>
      </c>
      <c r="E158" s="26" t="s">
        <v>332</v>
      </c>
      <c r="F158" s="26" t="s">
        <v>129</v>
      </c>
      <c r="G158" s="26" t="s">
        <v>395</v>
      </c>
      <c r="H158" s="26" t="s">
        <v>658</v>
      </c>
      <c r="I158" s="26">
        <v>100</v>
      </c>
      <c r="J158" s="26"/>
      <c r="K158" s="26"/>
      <c r="L158" s="26"/>
      <c r="M158" s="26"/>
      <c r="N158" s="26"/>
      <c r="O158" s="26">
        <v>100</v>
      </c>
      <c r="P158" s="26"/>
      <c r="Q158" s="26"/>
      <c r="R158" s="26"/>
      <c r="S158" s="26"/>
      <c r="T158" s="26"/>
      <c r="U158" s="26"/>
      <c r="V158" s="26"/>
      <c r="W158" s="26" t="s">
        <v>126</v>
      </c>
      <c r="X158" s="26" t="s">
        <v>127</v>
      </c>
      <c r="Y158" s="26" t="s">
        <v>108</v>
      </c>
      <c r="Z158" s="26" t="s">
        <v>108</v>
      </c>
      <c r="AA158" s="26" t="s">
        <v>127</v>
      </c>
      <c r="AB158" s="26" t="s">
        <v>127</v>
      </c>
      <c r="AC158" s="26">
        <v>300</v>
      </c>
      <c r="AD158" s="26">
        <v>900</v>
      </c>
      <c r="AE158" s="26">
        <v>900</v>
      </c>
      <c r="AF158" s="26" t="s">
        <v>592</v>
      </c>
      <c r="AG158" s="26" t="s">
        <v>659</v>
      </c>
      <c r="AH158" s="26"/>
      <c r="AI158" s="26"/>
      <c r="AJ158" s="26"/>
      <c r="AK158" s="26"/>
      <c r="AL158" s="26"/>
      <c r="AM158" s="26"/>
      <c r="AN158" s="26"/>
      <c r="AO158" s="26" t="s">
        <v>127</v>
      </c>
    </row>
    <row r="159" s="5" customFormat="1" ht="66" customHeight="1" spans="1:41">
      <c r="A159" s="25" t="s">
        <v>225</v>
      </c>
      <c r="B159" s="26" t="s">
        <v>660</v>
      </c>
      <c r="C159" s="25" t="s">
        <v>661</v>
      </c>
      <c r="D159" s="25" t="s">
        <v>178</v>
      </c>
      <c r="E159" s="25" t="s">
        <v>332</v>
      </c>
      <c r="F159" s="26" t="s">
        <v>129</v>
      </c>
      <c r="G159" s="26" t="s">
        <v>395</v>
      </c>
      <c r="H159" s="26" t="s">
        <v>662</v>
      </c>
      <c r="I159" s="26">
        <v>100</v>
      </c>
      <c r="J159" s="26"/>
      <c r="K159" s="26"/>
      <c r="L159" s="26"/>
      <c r="M159" s="26"/>
      <c r="N159" s="26"/>
      <c r="O159" s="26">
        <v>100</v>
      </c>
      <c r="P159" s="26"/>
      <c r="Q159" s="26"/>
      <c r="R159" s="26"/>
      <c r="S159" s="26"/>
      <c r="T159" s="26"/>
      <c r="U159" s="26"/>
      <c r="V159" s="26"/>
      <c r="W159" s="26" t="s">
        <v>126</v>
      </c>
      <c r="X159" s="26" t="s">
        <v>127</v>
      </c>
      <c r="Y159" s="26" t="s">
        <v>108</v>
      </c>
      <c r="Z159" s="26" t="s">
        <v>108</v>
      </c>
      <c r="AA159" s="26" t="s">
        <v>127</v>
      </c>
      <c r="AB159" s="26" t="s">
        <v>127</v>
      </c>
      <c r="AC159" s="26">
        <v>100</v>
      </c>
      <c r="AD159" s="26">
        <v>306</v>
      </c>
      <c r="AE159" s="26">
        <v>306</v>
      </c>
      <c r="AF159" s="26" t="s">
        <v>592</v>
      </c>
      <c r="AG159" s="26" t="s">
        <v>655</v>
      </c>
      <c r="AH159" s="26"/>
      <c r="AI159" s="26"/>
      <c r="AJ159" s="26"/>
      <c r="AK159" s="26"/>
      <c r="AL159" s="26"/>
      <c r="AM159" s="26"/>
      <c r="AN159" s="26"/>
      <c r="AO159" s="26" t="s">
        <v>127</v>
      </c>
    </row>
    <row r="160" s="5" customFormat="1" ht="62" customHeight="1" spans="1:41">
      <c r="A160" s="25" t="s">
        <v>225</v>
      </c>
      <c r="B160" s="26" t="s">
        <v>663</v>
      </c>
      <c r="C160" s="25" t="s">
        <v>664</v>
      </c>
      <c r="D160" s="26" t="s">
        <v>178</v>
      </c>
      <c r="E160" s="25" t="s">
        <v>332</v>
      </c>
      <c r="F160" s="26" t="s">
        <v>129</v>
      </c>
      <c r="G160" s="26" t="s">
        <v>395</v>
      </c>
      <c r="H160" s="26" t="s">
        <v>665</v>
      </c>
      <c r="I160" s="26">
        <v>20</v>
      </c>
      <c r="J160" s="26"/>
      <c r="K160" s="26"/>
      <c r="L160" s="26"/>
      <c r="M160" s="26"/>
      <c r="N160" s="26"/>
      <c r="O160" s="26">
        <v>20</v>
      </c>
      <c r="P160" s="26"/>
      <c r="Q160" s="26"/>
      <c r="R160" s="26"/>
      <c r="S160" s="26"/>
      <c r="T160" s="26"/>
      <c r="U160" s="26"/>
      <c r="V160" s="26"/>
      <c r="W160" s="26" t="s">
        <v>126</v>
      </c>
      <c r="X160" s="26" t="s">
        <v>127</v>
      </c>
      <c r="Y160" s="26" t="s">
        <v>108</v>
      </c>
      <c r="Z160" s="26" t="s">
        <v>108</v>
      </c>
      <c r="AA160" s="26" t="s">
        <v>127</v>
      </c>
      <c r="AB160" s="26" t="s">
        <v>127</v>
      </c>
      <c r="AC160" s="26">
        <v>50</v>
      </c>
      <c r="AD160" s="26">
        <v>150</v>
      </c>
      <c r="AE160" s="26">
        <v>150</v>
      </c>
      <c r="AF160" s="26" t="s">
        <v>592</v>
      </c>
      <c r="AG160" s="26" t="s">
        <v>597</v>
      </c>
      <c r="AH160" s="26"/>
      <c r="AI160" s="26"/>
      <c r="AJ160" s="26"/>
      <c r="AK160" s="26"/>
      <c r="AL160" s="26"/>
      <c r="AM160" s="26"/>
      <c r="AN160" s="26"/>
      <c r="AO160" s="26" t="s">
        <v>127</v>
      </c>
    </row>
    <row r="161" s="5" customFormat="1" ht="62" customHeight="1" spans="1:41">
      <c r="A161" s="25" t="s">
        <v>225</v>
      </c>
      <c r="B161" s="26" t="s">
        <v>666</v>
      </c>
      <c r="C161" s="25" t="s">
        <v>667</v>
      </c>
      <c r="D161" s="26" t="s">
        <v>178</v>
      </c>
      <c r="E161" s="25" t="s">
        <v>323</v>
      </c>
      <c r="F161" s="26" t="s">
        <v>129</v>
      </c>
      <c r="G161" s="26" t="s">
        <v>395</v>
      </c>
      <c r="H161" s="26" t="s">
        <v>668</v>
      </c>
      <c r="I161" s="26">
        <v>20</v>
      </c>
      <c r="J161" s="26"/>
      <c r="K161" s="26"/>
      <c r="L161" s="26"/>
      <c r="M161" s="26"/>
      <c r="N161" s="26"/>
      <c r="O161" s="26">
        <v>20</v>
      </c>
      <c r="P161" s="26"/>
      <c r="Q161" s="26"/>
      <c r="R161" s="26"/>
      <c r="S161" s="26"/>
      <c r="T161" s="26"/>
      <c r="U161" s="26"/>
      <c r="V161" s="26"/>
      <c r="W161" s="26" t="s">
        <v>126</v>
      </c>
      <c r="X161" s="26" t="s">
        <v>127</v>
      </c>
      <c r="Y161" s="26" t="s">
        <v>108</v>
      </c>
      <c r="Z161" s="26" t="s">
        <v>108</v>
      </c>
      <c r="AA161" s="26" t="s">
        <v>127</v>
      </c>
      <c r="AB161" s="26" t="s">
        <v>127</v>
      </c>
      <c r="AC161" s="26">
        <v>20</v>
      </c>
      <c r="AD161" s="26">
        <v>60</v>
      </c>
      <c r="AE161" s="26">
        <v>60</v>
      </c>
      <c r="AF161" s="26" t="s">
        <v>592</v>
      </c>
      <c r="AG161" s="26" t="s">
        <v>446</v>
      </c>
      <c r="AH161" s="26"/>
      <c r="AI161" s="26"/>
      <c r="AJ161" s="26"/>
      <c r="AK161" s="26"/>
      <c r="AL161" s="26"/>
      <c r="AM161" s="26"/>
      <c r="AN161" s="26"/>
      <c r="AO161" s="26" t="s">
        <v>127</v>
      </c>
    </row>
    <row r="162" s="5" customFormat="1" ht="54" customHeight="1" spans="1:41">
      <c r="A162" s="25" t="s">
        <v>225</v>
      </c>
      <c r="B162" s="26" t="s">
        <v>669</v>
      </c>
      <c r="C162" s="25" t="s">
        <v>670</v>
      </c>
      <c r="D162" s="26" t="s">
        <v>178</v>
      </c>
      <c r="E162" s="25" t="s">
        <v>332</v>
      </c>
      <c r="F162" s="26" t="s">
        <v>129</v>
      </c>
      <c r="G162" s="26" t="s">
        <v>395</v>
      </c>
      <c r="H162" s="26" t="s">
        <v>662</v>
      </c>
      <c r="I162" s="26">
        <v>20</v>
      </c>
      <c r="J162" s="26"/>
      <c r="K162" s="26"/>
      <c r="L162" s="26"/>
      <c r="M162" s="26"/>
      <c r="N162" s="26"/>
      <c r="O162" s="26">
        <v>20</v>
      </c>
      <c r="P162" s="26"/>
      <c r="Q162" s="26"/>
      <c r="R162" s="26"/>
      <c r="S162" s="26"/>
      <c r="T162" s="26"/>
      <c r="U162" s="26"/>
      <c r="V162" s="26"/>
      <c r="W162" s="26" t="s">
        <v>126</v>
      </c>
      <c r="X162" s="26" t="s">
        <v>127</v>
      </c>
      <c r="Y162" s="26" t="s">
        <v>108</v>
      </c>
      <c r="Z162" s="26" t="s">
        <v>108</v>
      </c>
      <c r="AA162" s="26" t="s">
        <v>127</v>
      </c>
      <c r="AB162" s="26" t="s">
        <v>127</v>
      </c>
      <c r="AC162" s="26">
        <v>20</v>
      </c>
      <c r="AD162" s="26">
        <v>61</v>
      </c>
      <c r="AE162" s="26">
        <v>61</v>
      </c>
      <c r="AF162" s="26" t="s">
        <v>592</v>
      </c>
      <c r="AG162" s="26" t="s">
        <v>446</v>
      </c>
      <c r="AH162" s="26"/>
      <c r="AI162" s="26"/>
      <c r="AJ162" s="26"/>
      <c r="AK162" s="26"/>
      <c r="AL162" s="26"/>
      <c r="AM162" s="26"/>
      <c r="AN162" s="26"/>
      <c r="AO162" s="26" t="s">
        <v>127</v>
      </c>
    </row>
    <row r="163" s="5" customFormat="1" ht="45" customHeight="1" spans="1:41">
      <c r="A163" s="25" t="s">
        <v>225</v>
      </c>
      <c r="B163" s="26" t="s">
        <v>671</v>
      </c>
      <c r="C163" s="26" t="s">
        <v>672</v>
      </c>
      <c r="D163" s="26" t="s">
        <v>178</v>
      </c>
      <c r="E163" s="26" t="s">
        <v>374</v>
      </c>
      <c r="F163" s="26" t="s">
        <v>129</v>
      </c>
      <c r="G163" s="26" t="s">
        <v>395</v>
      </c>
      <c r="H163" s="26" t="s">
        <v>673</v>
      </c>
      <c r="I163" s="26">
        <v>10</v>
      </c>
      <c r="J163" s="26"/>
      <c r="K163" s="26"/>
      <c r="L163" s="26"/>
      <c r="M163" s="26"/>
      <c r="N163" s="26"/>
      <c r="O163" s="26">
        <v>10</v>
      </c>
      <c r="P163" s="26"/>
      <c r="Q163" s="26"/>
      <c r="R163" s="26"/>
      <c r="S163" s="26"/>
      <c r="T163" s="26"/>
      <c r="U163" s="26"/>
      <c r="V163" s="26"/>
      <c r="W163" s="26" t="s">
        <v>126</v>
      </c>
      <c r="X163" s="26" t="s">
        <v>127</v>
      </c>
      <c r="Y163" s="26" t="s">
        <v>108</v>
      </c>
      <c r="Z163" s="26" t="s">
        <v>108</v>
      </c>
      <c r="AA163" s="26" t="s">
        <v>108</v>
      </c>
      <c r="AB163" s="26" t="s">
        <v>127</v>
      </c>
      <c r="AC163" s="26">
        <v>10</v>
      </c>
      <c r="AD163" s="26">
        <v>31</v>
      </c>
      <c r="AE163" s="26">
        <v>31</v>
      </c>
      <c r="AF163" s="26" t="s">
        <v>592</v>
      </c>
      <c r="AG163" s="26" t="s">
        <v>616</v>
      </c>
      <c r="AH163" s="26"/>
      <c r="AI163" s="26"/>
      <c r="AJ163" s="26"/>
      <c r="AK163" s="26"/>
      <c r="AL163" s="26"/>
      <c r="AM163" s="26"/>
      <c r="AN163" s="26"/>
      <c r="AO163" s="26" t="s">
        <v>127</v>
      </c>
    </row>
    <row r="164" s="5" customFormat="1" ht="45" customHeight="1" spans="1:41">
      <c r="A164" s="25" t="s">
        <v>225</v>
      </c>
      <c r="B164" s="26" t="s">
        <v>674</v>
      </c>
      <c r="C164" s="26" t="s">
        <v>675</v>
      </c>
      <c r="D164" s="26" t="s">
        <v>178</v>
      </c>
      <c r="E164" s="26" t="s">
        <v>337</v>
      </c>
      <c r="F164" s="26" t="s">
        <v>129</v>
      </c>
      <c r="G164" s="26" t="s">
        <v>395</v>
      </c>
      <c r="H164" s="26" t="s">
        <v>676</v>
      </c>
      <c r="I164" s="56">
        <v>10</v>
      </c>
      <c r="J164" s="56"/>
      <c r="K164" s="26"/>
      <c r="L164" s="56"/>
      <c r="M164" s="26"/>
      <c r="N164" s="26"/>
      <c r="O164" s="56">
        <v>10</v>
      </c>
      <c r="P164" s="26"/>
      <c r="Q164" s="26"/>
      <c r="R164" s="26"/>
      <c r="S164" s="26"/>
      <c r="T164" s="26"/>
      <c r="U164" s="26"/>
      <c r="V164" s="26"/>
      <c r="W164" s="26" t="s">
        <v>126</v>
      </c>
      <c r="X164" s="26" t="s">
        <v>127</v>
      </c>
      <c r="Y164" s="26" t="s">
        <v>108</v>
      </c>
      <c r="Z164" s="26" t="s">
        <v>108</v>
      </c>
      <c r="AA164" s="26" t="s">
        <v>127</v>
      </c>
      <c r="AB164" s="26" t="s">
        <v>127</v>
      </c>
      <c r="AC164" s="56">
        <v>10</v>
      </c>
      <c r="AD164" s="26">
        <v>30</v>
      </c>
      <c r="AE164" s="26">
        <v>30</v>
      </c>
      <c r="AF164" s="26" t="s">
        <v>592</v>
      </c>
      <c r="AG164" s="26" t="s">
        <v>616</v>
      </c>
      <c r="AH164" s="26"/>
      <c r="AI164" s="26"/>
      <c r="AJ164" s="26"/>
      <c r="AK164" s="26"/>
      <c r="AL164" s="26"/>
      <c r="AM164" s="26"/>
      <c r="AN164" s="26"/>
      <c r="AO164" s="26" t="s">
        <v>127</v>
      </c>
    </row>
    <row r="165" s="5" customFormat="1" ht="45" customHeight="1" spans="1:41">
      <c r="A165" s="25" t="s">
        <v>225</v>
      </c>
      <c r="B165" s="26" t="s">
        <v>677</v>
      </c>
      <c r="C165" s="26" t="s">
        <v>678</v>
      </c>
      <c r="D165" s="26" t="s">
        <v>178</v>
      </c>
      <c r="E165" s="26" t="s">
        <v>323</v>
      </c>
      <c r="F165" s="26" t="s">
        <v>129</v>
      </c>
      <c r="G165" s="26" t="s">
        <v>395</v>
      </c>
      <c r="H165" s="26" t="s">
        <v>679</v>
      </c>
      <c r="I165" s="26">
        <v>10</v>
      </c>
      <c r="J165" s="26"/>
      <c r="K165" s="26"/>
      <c r="L165" s="26"/>
      <c r="M165" s="26"/>
      <c r="N165" s="26"/>
      <c r="O165" s="26">
        <v>10</v>
      </c>
      <c r="P165" s="26"/>
      <c r="Q165" s="26"/>
      <c r="R165" s="26"/>
      <c r="S165" s="26"/>
      <c r="T165" s="26"/>
      <c r="U165" s="26"/>
      <c r="V165" s="26"/>
      <c r="W165" s="26" t="s">
        <v>126</v>
      </c>
      <c r="X165" s="26" t="s">
        <v>127</v>
      </c>
      <c r="Y165" s="26" t="s">
        <v>108</v>
      </c>
      <c r="Z165" s="26" t="s">
        <v>108</v>
      </c>
      <c r="AA165" s="26" t="s">
        <v>127</v>
      </c>
      <c r="AB165" s="26" t="s">
        <v>127</v>
      </c>
      <c r="AC165" s="26">
        <v>10</v>
      </c>
      <c r="AD165" s="26">
        <v>30</v>
      </c>
      <c r="AE165" s="26">
        <v>30</v>
      </c>
      <c r="AF165" s="26" t="s">
        <v>592</v>
      </c>
      <c r="AG165" s="26" t="s">
        <v>616</v>
      </c>
      <c r="AH165" s="26"/>
      <c r="AI165" s="26"/>
      <c r="AJ165" s="26"/>
      <c r="AK165" s="26"/>
      <c r="AL165" s="26"/>
      <c r="AM165" s="26"/>
      <c r="AN165" s="26"/>
      <c r="AO165" s="26" t="s">
        <v>127</v>
      </c>
    </row>
    <row r="166" s="5" customFormat="1" ht="78" customHeight="1" spans="1:41">
      <c r="A166" s="25" t="s">
        <v>225</v>
      </c>
      <c r="B166" s="26" t="s">
        <v>680</v>
      </c>
      <c r="C166" s="26" t="s">
        <v>681</v>
      </c>
      <c r="D166" s="26" t="s">
        <v>178</v>
      </c>
      <c r="E166" s="26" t="s">
        <v>343</v>
      </c>
      <c r="F166" s="26" t="s">
        <v>129</v>
      </c>
      <c r="G166" s="26" t="s">
        <v>395</v>
      </c>
      <c r="H166" s="26" t="s">
        <v>682</v>
      </c>
      <c r="I166" s="26">
        <v>8</v>
      </c>
      <c r="J166" s="26"/>
      <c r="K166" s="26"/>
      <c r="L166" s="26"/>
      <c r="M166" s="26"/>
      <c r="N166" s="26"/>
      <c r="O166" s="26">
        <v>8</v>
      </c>
      <c r="P166" s="26"/>
      <c r="Q166" s="26"/>
      <c r="R166" s="26"/>
      <c r="S166" s="26"/>
      <c r="T166" s="26"/>
      <c r="U166" s="26"/>
      <c r="V166" s="26"/>
      <c r="W166" s="26" t="s">
        <v>126</v>
      </c>
      <c r="X166" s="26" t="s">
        <v>127</v>
      </c>
      <c r="Y166" s="26" t="s">
        <v>108</v>
      </c>
      <c r="Z166" s="26" t="s">
        <v>108</v>
      </c>
      <c r="AA166" s="26" t="s">
        <v>127</v>
      </c>
      <c r="AB166" s="26" t="s">
        <v>127</v>
      </c>
      <c r="AC166" s="26">
        <v>10</v>
      </c>
      <c r="AD166" s="26">
        <v>30</v>
      </c>
      <c r="AE166" s="26">
        <v>30</v>
      </c>
      <c r="AF166" s="26" t="s">
        <v>592</v>
      </c>
      <c r="AG166" s="26" t="s">
        <v>616</v>
      </c>
      <c r="AH166" s="26"/>
      <c r="AI166" s="26"/>
      <c r="AJ166" s="26"/>
      <c r="AK166" s="26"/>
      <c r="AL166" s="26"/>
      <c r="AM166" s="26"/>
      <c r="AN166" s="26"/>
      <c r="AO166" s="26" t="s">
        <v>127</v>
      </c>
    </row>
    <row r="167" s="5" customFormat="1" ht="57" customHeight="1" spans="1:41">
      <c r="A167" s="25" t="s">
        <v>225</v>
      </c>
      <c r="B167" s="26" t="s">
        <v>683</v>
      </c>
      <c r="C167" s="26" t="s">
        <v>684</v>
      </c>
      <c r="D167" s="26" t="s">
        <v>178</v>
      </c>
      <c r="E167" s="26" t="s">
        <v>323</v>
      </c>
      <c r="F167" s="26" t="s">
        <v>129</v>
      </c>
      <c r="G167" s="26" t="s">
        <v>395</v>
      </c>
      <c r="H167" s="26" t="s">
        <v>679</v>
      </c>
      <c r="I167" s="26">
        <v>10</v>
      </c>
      <c r="J167" s="26"/>
      <c r="K167" s="26"/>
      <c r="L167" s="26"/>
      <c r="M167" s="26"/>
      <c r="N167" s="26"/>
      <c r="O167" s="26">
        <v>10</v>
      </c>
      <c r="P167" s="26"/>
      <c r="Q167" s="26"/>
      <c r="R167" s="26"/>
      <c r="S167" s="26"/>
      <c r="T167" s="26"/>
      <c r="U167" s="26"/>
      <c r="V167" s="26"/>
      <c r="W167" s="26" t="s">
        <v>126</v>
      </c>
      <c r="X167" s="26" t="s">
        <v>127</v>
      </c>
      <c r="Y167" s="26" t="s">
        <v>108</v>
      </c>
      <c r="Z167" s="26" t="s">
        <v>108</v>
      </c>
      <c r="AA167" s="26" t="s">
        <v>127</v>
      </c>
      <c r="AB167" s="26" t="s">
        <v>127</v>
      </c>
      <c r="AC167" s="26">
        <v>10</v>
      </c>
      <c r="AD167" s="26">
        <v>30</v>
      </c>
      <c r="AE167" s="26">
        <v>30</v>
      </c>
      <c r="AF167" s="26" t="s">
        <v>592</v>
      </c>
      <c r="AG167" s="26" t="s">
        <v>616</v>
      </c>
      <c r="AH167" s="26"/>
      <c r="AI167" s="26"/>
      <c r="AJ167" s="26"/>
      <c r="AK167" s="26"/>
      <c r="AL167" s="26"/>
      <c r="AM167" s="26"/>
      <c r="AN167" s="26"/>
      <c r="AO167" s="26" t="s">
        <v>127</v>
      </c>
    </row>
    <row r="168" s="5" customFormat="1" ht="76" customHeight="1" spans="1:41">
      <c r="A168" s="25" t="s">
        <v>225</v>
      </c>
      <c r="B168" s="26" t="s">
        <v>685</v>
      </c>
      <c r="C168" s="26" t="s">
        <v>686</v>
      </c>
      <c r="D168" s="26" t="s">
        <v>178</v>
      </c>
      <c r="E168" s="26" t="s">
        <v>337</v>
      </c>
      <c r="F168" s="26" t="s">
        <v>129</v>
      </c>
      <c r="G168" s="26" t="s">
        <v>395</v>
      </c>
      <c r="H168" s="26" t="s">
        <v>676</v>
      </c>
      <c r="I168" s="26">
        <v>10</v>
      </c>
      <c r="J168" s="26"/>
      <c r="K168" s="26"/>
      <c r="L168" s="26"/>
      <c r="M168" s="26"/>
      <c r="N168" s="26"/>
      <c r="O168" s="26">
        <v>10</v>
      </c>
      <c r="P168" s="26"/>
      <c r="Q168" s="26"/>
      <c r="R168" s="26"/>
      <c r="S168" s="26"/>
      <c r="T168" s="26"/>
      <c r="U168" s="26"/>
      <c r="V168" s="26"/>
      <c r="W168" s="26" t="s">
        <v>126</v>
      </c>
      <c r="X168" s="26" t="s">
        <v>127</v>
      </c>
      <c r="Y168" s="26" t="s">
        <v>108</v>
      </c>
      <c r="Z168" s="26" t="s">
        <v>108</v>
      </c>
      <c r="AA168" s="26" t="s">
        <v>127</v>
      </c>
      <c r="AB168" s="26" t="s">
        <v>127</v>
      </c>
      <c r="AC168" s="26">
        <v>14</v>
      </c>
      <c r="AD168" s="26">
        <v>40</v>
      </c>
      <c r="AE168" s="26">
        <v>40</v>
      </c>
      <c r="AF168" s="26" t="s">
        <v>592</v>
      </c>
      <c r="AG168" s="26" t="s">
        <v>616</v>
      </c>
      <c r="AH168" s="26"/>
      <c r="AI168" s="26"/>
      <c r="AJ168" s="26"/>
      <c r="AK168" s="26"/>
      <c r="AL168" s="26"/>
      <c r="AM168" s="26"/>
      <c r="AN168" s="26"/>
      <c r="AO168" s="26" t="s">
        <v>127</v>
      </c>
    </row>
    <row r="169" s="5" customFormat="1" ht="85" customHeight="1" spans="1:41">
      <c r="A169" s="25" t="s">
        <v>225</v>
      </c>
      <c r="B169" s="26" t="s">
        <v>687</v>
      </c>
      <c r="C169" s="26" t="s">
        <v>688</v>
      </c>
      <c r="D169" s="26" t="s">
        <v>178</v>
      </c>
      <c r="E169" s="26" t="s">
        <v>179</v>
      </c>
      <c r="F169" s="26" t="s">
        <v>129</v>
      </c>
      <c r="G169" s="26" t="s">
        <v>395</v>
      </c>
      <c r="H169" s="26" t="s">
        <v>682</v>
      </c>
      <c r="I169" s="56">
        <v>10</v>
      </c>
      <c r="J169" s="56"/>
      <c r="K169" s="26"/>
      <c r="L169" s="56"/>
      <c r="M169" s="26"/>
      <c r="N169" s="26"/>
      <c r="O169" s="56">
        <v>10</v>
      </c>
      <c r="P169" s="26"/>
      <c r="Q169" s="26"/>
      <c r="R169" s="26"/>
      <c r="S169" s="26"/>
      <c r="T169" s="26"/>
      <c r="U169" s="26"/>
      <c r="V169" s="26"/>
      <c r="W169" s="26" t="s">
        <v>126</v>
      </c>
      <c r="X169" s="26" t="s">
        <v>127</v>
      </c>
      <c r="Y169" s="26" t="s">
        <v>108</v>
      </c>
      <c r="Z169" s="26" t="s">
        <v>108</v>
      </c>
      <c r="AA169" s="26" t="s">
        <v>127</v>
      </c>
      <c r="AB169" s="26" t="s">
        <v>127</v>
      </c>
      <c r="AC169" s="26">
        <v>10</v>
      </c>
      <c r="AD169" s="26">
        <v>30</v>
      </c>
      <c r="AE169" s="26">
        <v>30</v>
      </c>
      <c r="AF169" s="26" t="s">
        <v>592</v>
      </c>
      <c r="AG169" s="26" t="s">
        <v>616</v>
      </c>
      <c r="AH169" s="26"/>
      <c r="AI169" s="26"/>
      <c r="AJ169" s="26"/>
      <c r="AK169" s="26"/>
      <c r="AL169" s="26"/>
      <c r="AM169" s="26"/>
      <c r="AN169" s="26"/>
      <c r="AO169" s="26" t="s">
        <v>127</v>
      </c>
    </row>
    <row r="170" s="5" customFormat="1" ht="50" customHeight="1" spans="1:41">
      <c r="A170" s="25" t="s">
        <v>225</v>
      </c>
      <c r="B170" s="26" t="s">
        <v>689</v>
      </c>
      <c r="C170" s="26" t="s">
        <v>690</v>
      </c>
      <c r="D170" s="26" t="s">
        <v>178</v>
      </c>
      <c r="E170" s="26" t="s">
        <v>332</v>
      </c>
      <c r="F170" s="26" t="s">
        <v>129</v>
      </c>
      <c r="G170" s="26" t="s">
        <v>395</v>
      </c>
      <c r="H170" s="26" t="s">
        <v>333</v>
      </c>
      <c r="I170" s="56">
        <v>15</v>
      </c>
      <c r="J170" s="56"/>
      <c r="K170" s="26"/>
      <c r="L170" s="56"/>
      <c r="M170" s="26"/>
      <c r="N170" s="26"/>
      <c r="O170" s="56">
        <v>15</v>
      </c>
      <c r="P170" s="26"/>
      <c r="Q170" s="26"/>
      <c r="R170" s="26"/>
      <c r="S170" s="26"/>
      <c r="T170" s="26"/>
      <c r="U170" s="26"/>
      <c r="V170" s="26"/>
      <c r="W170" s="26" t="s">
        <v>126</v>
      </c>
      <c r="X170" s="26" t="s">
        <v>127</v>
      </c>
      <c r="Y170" s="26" t="s">
        <v>108</v>
      </c>
      <c r="Z170" s="26" t="s">
        <v>108</v>
      </c>
      <c r="AA170" s="26" t="s">
        <v>127</v>
      </c>
      <c r="AB170" s="26" t="s">
        <v>127</v>
      </c>
      <c r="AC170" s="56">
        <v>10</v>
      </c>
      <c r="AD170" s="26">
        <v>30</v>
      </c>
      <c r="AE170" s="26">
        <v>30</v>
      </c>
      <c r="AF170" s="26" t="s">
        <v>592</v>
      </c>
      <c r="AG170" s="26" t="s">
        <v>616</v>
      </c>
      <c r="AH170" s="26"/>
      <c r="AI170" s="26"/>
      <c r="AJ170" s="26"/>
      <c r="AK170" s="26"/>
      <c r="AL170" s="26"/>
      <c r="AM170" s="26"/>
      <c r="AN170" s="26"/>
      <c r="AO170" s="26" t="s">
        <v>127</v>
      </c>
    </row>
    <row r="171" s="5" customFormat="1" ht="88" customHeight="1" spans="1:41">
      <c r="A171" s="25" t="s">
        <v>225</v>
      </c>
      <c r="B171" s="26" t="s">
        <v>691</v>
      </c>
      <c r="C171" s="26" t="s">
        <v>692</v>
      </c>
      <c r="D171" s="26" t="s">
        <v>178</v>
      </c>
      <c r="E171" s="26" t="s">
        <v>374</v>
      </c>
      <c r="F171" s="26" t="s">
        <v>129</v>
      </c>
      <c r="G171" s="26" t="s">
        <v>395</v>
      </c>
      <c r="H171" s="26" t="s">
        <v>650</v>
      </c>
      <c r="I171" s="26">
        <v>150</v>
      </c>
      <c r="J171" s="26"/>
      <c r="K171" s="26"/>
      <c r="L171" s="26"/>
      <c r="M171" s="26"/>
      <c r="N171" s="26"/>
      <c r="O171" s="26">
        <v>150</v>
      </c>
      <c r="P171" s="26"/>
      <c r="Q171" s="26"/>
      <c r="R171" s="26"/>
      <c r="S171" s="26"/>
      <c r="T171" s="26"/>
      <c r="U171" s="26"/>
      <c r="V171" s="26"/>
      <c r="W171" s="26" t="s">
        <v>126</v>
      </c>
      <c r="X171" s="26" t="s">
        <v>127</v>
      </c>
      <c r="Y171" s="26" t="s">
        <v>108</v>
      </c>
      <c r="Z171" s="26" t="s">
        <v>108</v>
      </c>
      <c r="AA171" s="26" t="s">
        <v>127</v>
      </c>
      <c r="AB171" s="26" t="s">
        <v>127</v>
      </c>
      <c r="AC171" s="26">
        <v>120</v>
      </c>
      <c r="AD171" s="26">
        <v>364</v>
      </c>
      <c r="AE171" s="26">
        <v>364</v>
      </c>
      <c r="AF171" s="26" t="s">
        <v>592</v>
      </c>
      <c r="AG171" s="26" t="s">
        <v>693</v>
      </c>
      <c r="AH171" s="26"/>
      <c r="AI171" s="26"/>
      <c r="AJ171" s="26"/>
      <c r="AK171" s="26"/>
      <c r="AL171" s="26"/>
      <c r="AM171" s="26"/>
      <c r="AN171" s="26"/>
      <c r="AO171" s="26" t="s">
        <v>127</v>
      </c>
    </row>
    <row r="172" s="5" customFormat="1" ht="88" customHeight="1" spans="1:41">
      <c r="A172" s="25" t="s">
        <v>225</v>
      </c>
      <c r="B172" s="26" t="s">
        <v>694</v>
      </c>
      <c r="C172" s="25" t="s">
        <v>695</v>
      </c>
      <c r="D172" s="26" t="s">
        <v>178</v>
      </c>
      <c r="E172" s="26" t="s">
        <v>343</v>
      </c>
      <c r="F172" s="26" t="s">
        <v>129</v>
      </c>
      <c r="G172" s="26" t="s">
        <v>395</v>
      </c>
      <c r="H172" s="26" t="s">
        <v>682</v>
      </c>
      <c r="I172" s="26">
        <v>50</v>
      </c>
      <c r="J172" s="26"/>
      <c r="K172" s="26"/>
      <c r="L172" s="26"/>
      <c r="M172" s="26"/>
      <c r="N172" s="26"/>
      <c r="O172" s="26">
        <v>50</v>
      </c>
      <c r="P172" s="26"/>
      <c r="Q172" s="26"/>
      <c r="R172" s="26"/>
      <c r="S172" s="26"/>
      <c r="T172" s="26"/>
      <c r="U172" s="26"/>
      <c r="V172" s="26"/>
      <c r="W172" s="26" t="s">
        <v>126</v>
      </c>
      <c r="X172" s="26" t="s">
        <v>127</v>
      </c>
      <c r="Y172" s="26" t="s">
        <v>108</v>
      </c>
      <c r="Z172" s="26" t="s">
        <v>108</v>
      </c>
      <c r="AA172" s="26" t="s">
        <v>127</v>
      </c>
      <c r="AB172" s="26" t="s">
        <v>127</v>
      </c>
      <c r="AC172" s="26">
        <v>50</v>
      </c>
      <c r="AD172" s="26">
        <v>150</v>
      </c>
      <c r="AE172" s="26">
        <v>150</v>
      </c>
      <c r="AF172" s="26" t="s">
        <v>592</v>
      </c>
      <c r="AG172" s="26" t="s">
        <v>597</v>
      </c>
      <c r="AH172" s="26"/>
      <c r="AI172" s="26"/>
      <c r="AJ172" s="26"/>
      <c r="AK172" s="26"/>
      <c r="AL172" s="26"/>
      <c r="AM172" s="26"/>
      <c r="AN172" s="26"/>
      <c r="AO172" s="26" t="s">
        <v>127</v>
      </c>
    </row>
    <row r="173" s="5" customFormat="1" ht="57" customHeight="1" spans="1:41">
      <c r="A173" s="25" t="s">
        <v>225</v>
      </c>
      <c r="B173" s="26" t="s">
        <v>696</v>
      </c>
      <c r="C173" s="25" t="s">
        <v>697</v>
      </c>
      <c r="D173" s="26" t="s">
        <v>178</v>
      </c>
      <c r="E173" s="25" t="s">
        <v>698</v>
      </c>
      <c r="F173" s="26" t="s">
        <v>129</v>
      </c>
      <c r="G173" s="26" t="s">
        <v>395</v>
      </c>
      <c r="H173" s="26" t="s">
        <v>699</v>
      </c>
      <c r="I173" s="26">
        <v>100</v>
      </c>
      <c r="J173" s="26"/>
      <c r="K173" s="26"/>
      <c r="L173" s="26"/>
      <c r="M173" s="26"/>
      <c r="N173" s="26"/>
      <c r="O173" s="26">
        <v>100</v>
      </c>
      <c r="P173" s="26"/>
      <c r="Q173" s="26"/>
      <c r="R173" s="26"/>
      <c r="S173" s="26"/>
      <c r="T173" s="26"/>
      <c r="U173" s="26"/>
      <c r="V173" s="26"/>
      <c r="W173" s="26" t="s">
        <v>126</v>
      </c>
      <c r="X173" s="26" t="s">
        <v>127</v>
      </c>
      <c r="Y173" s="26" t="s">
        <v>108</v>
      </c>
      <c r="Z173" s="26" t="s">
        <v>108</v>
      </c>
      <c r="AA173" s="26" t="s">
        <v>127</v>
      </c>
      <c r="AB173" s="26" t="s">
        <v>127</v>
      </c>
      <c r="AC173" s="26">
        <v>100</v>
      </c>
      <c r="AD173" s="26">
        <v>301</v>
      </c>
      <c r="AE173" s="26">
        <v>301</v>
      </c>
      <c r="AF173" s="26" t="s">
        <v>592</v>
      </c>
      <c r="AG173" s="26" t="s">
        <v>693</v>
      </c>
      <c r="AH173" s="26"/>
      <c r="AI173" s="26"/>
      <c r="AJ173" s="26"/>
      <c r="AK173" s="26"/>
      <c r="AL173" s="26"/>
      <c r="AM173" s="26"/>
      <c r="AN173" s="26"/>
      <c r="AO173" s="26" t="s">
        <v>127</v>
      </c>
    </row>
    <row r="174" s="5" customFormat="1" ht="57" customHeight="1" spans="1:41">
      <c r="A174" s="25" t="s">
        <v>225</v>
      </c>
      <c r="B174" s="26" t="s">
        <v>700</v>
      </c>
      <c r="C174" s="25" t="s">
        <v>701</v>
      </c>
      <c r="D174" s="26" t="s">
        <v>178</v>
      </c>
      <c r="E174" s="25" t="s">
        <v>702</v>
      </c>
      <c r="F174" s="26" t="s">
        <v>129</v>
      </c>
      <c r="G174" s="26" t="s">
        <v>395</v>
      </c>
      <c r="H174" s="26" t="s">
        <v>658</v>
      </c>
      <c r="I174" s="26">
        <v>100</v>
      </c>
      <c r="J174" s="26"/>
      <c r="K174" s="26"/>
      <c r="L174" s="26"/>
      <c r="M174" s="26"/>
      <c r="N174" s="26"/>
      <c r="O174" s="26">
        <v>100</v>
      </c>
      <c r="P174" s="26"/>
      <c r="Q174" s="26"/>
      <c r="R174" s="26"/>
      <c r="S174" s="26"/>
      <c r="T174" s="26"/>
      <c r="U174" s="26"/>
      <c r="V174" s="26"/>
      <c r="W174" s="26" t="s">
        <v>126</v>
      </c>
      <c r="X174" s="26" t="s">
        <v>127</v>
      </c>
      <c r="Y174" s="26" t="s">
        <v>108</v>
      </c>
      <c r="Z174" s="26" t="s">
        <v>108</v>
      </c>
      <c r="AA174" s="26" t="s">
        <v>127</v>
      </c>
      <c r="AB174" s="26" t="s">
        <v>127</v>
      </c>
      <c r="AC174" s="26">
        <v>100</v>
      </c>
      <c r="AD174" s="26">
        <v>301</v>
      </c>
      <c r="AE174" s="26">
        <v>301</v>
      </c>
      <c r="AF174" s="26" t="s">
        <v>592</v>
      </c>
      <c r="AG174" s="26" t="s">
        <v>693</v>
      </c>
      <c r="AH174" s="26"/>
      <c r="AI174" s="26"/>
      <c r="AJ174" s="26"/>
      <c r="AK174" s="26"/>
      <c r="AL174" s="26"/>
      <c r="AM174" s="26"/>
      <c r="AN174" s="26"/>
      <c r="AO174" s="26" t="s">
        <v>127</v>
      </c>
    </row>
    <row r="175" s="5" customFormat="1" ht="57" customHeight="1" spans="1:41">
      <c r="A175" s="25" t="s">
        <v>225</v>
      </c>
      <c r="B175" s="25" t="s">
        <v>703</v>
      </c>
      <c r="C175" s="25" t="s">
        <v>704</v>
      </c>
      <c r="D175" s="26" t="s">
        <v>178</v>
      </c>
      <c r="E175" s="25" t="s">
        <v>698</v>
      </c>
      <c r="F175" s="26" t="s">
        <v>129</v>
      </c>
      <c r="G175" s="26" t="s">
        <v>395</v>
      </c>
      <c r="H175" s="26" t="s">
        <v>705</v>
      </c>
      <c r="I175" s="26">
        <v>50</v>
      </c>
      <c r="J175" s="26"/>
      <c r="K175" s="26"/>
      <c r="L175" s="26"/>
      <c r="M175" s="26"/>
      <c r="N175" s="26"/>
      <c r="O175" s="26">
        <v>50</v>
      </c>
      <c r="P175" s="26"/>
      <c r="Q175" s="26"/>
      <c r="R175" s="26"/>
      <c r="S175" s="26"/>
      <c r="T175" s="26"/>
      <c r="U175" s="26"/>
      <c r="V175" s="26"/>
      <c r="W175" s="26" t="s">
        <v>126</v>
      </c>
      <c r="X175" s="26" t="s">
        <v>127</v>
      </c>
      <c r="Y175" s="26" t="s">
        <v>108</v>
      </c>
      <c r="Z175" s="26" t="s">
        <v>108</v>
      </c>
      <c r="AA175" s="26" t="s">
        <v>127</v>
      </c>
      <c r="AB175" s="26" t="s">
        <v>127</v>
      </c>
      <c r="AC175" s="26">
        <v>50</v>
      </c>
      <c r="AD175" s="26">
        <v>151</v>
      </c>
      <c r="AE175" s="26">
        <v>151</v>
      </c>
      <c r="AF175" s="26" t="s">
        <v>592</v>
      </c>
      <c r="AG175" s="26" t="s">
        <v>634</v>
      </c>
      <c r="AH175" s="26"/>
      <c r="AI175" s="26"/>
      <c r="AJ175" s="26"/>
      <c r="AK175" s="26"/>
      <c r="AL175" s="26"/>
      <c r="AM175" s="26"/>
      <c r="AN175" s="26"/>
      <c r="AO175" s="26" t="s">
        <v>127</v>
      </c>
    </row>
    <row r="176" s="5" customFormat="1" ht="57" customHeight="1" spans="1:41">
      <c r="A176" s="25" t="s">
        <v>225</v>
      </c>
      <c r="B176" s="26" t="s">
        <v>706</v>
      </c>
      <c r="C176" s="25" t="s">
        <v>707</v>
      </c>
      <c r="D176" s="26" t="s">
        <v>178</v>
      </c>
      <c r="E176" s="25" t="s">
        <v>698</v>
      </c>
      <c r="F176" s="26" t="s">
        <v>129</v>
      </c>
      <c r="G176" s="26" t="s">
        <v>395</v>
      </c>
      <c r="H176" s="26" t="s">
        <v>647</v>
      </c>
      <c r="I176" s="26">
        <v>20</v>
      </c>
      <c r="J176" s="26"/>
      <c r="K176" s="26"/>
      <c r="L176" s="26"/>
      <c r="M176" s="26"/>
      <c r="N176" s="26"/>
      <c r="O176" s="26">
        <v>20</v>
      </c>
      <c r="P176" s="26"/>
      <c r="Q176" s="26"/>
      <c r="R176" s="26"/>
      <c r="S176" s="26"/>
      <c r="T176" s="26"/>
      <c r="U176" s="26"/>
      <c r="V176" s="26"/>
      <c r="W176" s="26" t="s">
        <v>126</v>
      </c>
      <c r="X176" s="26" t="s">
        <v>127</v>
      </c>
      <c r="Y176" s="26" t="s">
        <v>108</v>
      </c>
      <c r="Z176" s="26" t="s">
        <v>108</v>
      </c>
      <c r="AA176" s="26" t="s">
        <v>127</v>
      </c>
      <c r="AB176" s="26" t="s">
        <v>127</v>
      </c>
      <c r="AC176" s="26">
        <v>30</v>
      </c>
      <c r="AD176" s="26">
        <v>90</v>
      </c>
      <c r="AE176" s="26">
        <v>90</v>
      </c>
      <c r="AF176" s="26" t="s">
        <v>592</v>
      </c>
      <c r="AG176" s="26" t="s">
        <v>449</v>
      </c>
      <c r="AH176" s="26"/>
      <c r="AI176" s="26"/>
      <c r="AJ176" s="26"/>
      <c r="AK176" s="26"/>
      <c r="AL176" s="26"/>
      <c r="AM176" s="26"/>
      <c r="AN176" s="26"/>
      <c r="AO176" s="26" t="s">
        <v>127</v>
      </c>
    </row>
    <row r="177" s="5" customFormat="1" ht="57" customHeight="1" spans="1:41">
      <c r="A177" s="25" t="s">
        <v>225</v>
      </c>
      <c r="B177" s="26" t="s">
        <v>708</v>
      </c>
      <c r="C177" s="80" t="s">
        <v>709</v>
      </c>
      <c r="D177" s="80" t="s">
        <v>178</v>
      </c>
      <c r="E177" s="80" t="s">
        <v>323</v>
      </c>
      <c r="F177" s="26" t="s">
        <v>129</v>
      </c>
      <c r="G177" s="26" t="s">
        <v>395</v>
      </c>
      <c r="H177" s="26" t="s">
        <v>679</v>
      </c>
      <c r="I177" s="26">
        <v>10</v>
      </c>
      <c r="J177" s="26"/>
      <c r="K177" s="26"/>
      <c r="L177" s="26"/>
      <c r="M177" s="26"/>
      <c r="N177" s="26"/>
      <c r="O177" s="26">
        <v>10</v>
      </c>
      <c r="P177" s="26"/>
      <c r="Q177" s="26"/>
      <c r="R177" s="26"/>
      <c r="S177" s="26"/>
      <c r="T177" s="26"/>
      <c r="U177" s="26"/>
      <c r="V177" s="26"/>
      <c r="W177" s="26" t="s">
        <v>126</v>
      </c>
      <c r="X177" s="26" t="s">
        <v>127</v>
      </c>
      <c r="Y177" s="26" t="s">
        <v>108</v>
      </c>
      <c r="Z177" s="26" t="s">
        <v>108</v>
      </c>
      <c r="AA177" s="26" t="s">
        <v>127</v>
      </c>
      <c r="AB177" s="26" t="s">
        <v>127</v>
      </c>
      <c r="AC177" s="26">
        <v>10</v>
      </c>
      <c r="AD177" s="26">
        <v>30</v>
      </c>
      <c r="AE177" s="26">
        <v>30</v>
      </c>
      <c r="AF177" s="26" t="s">
        <v>592</v>
      </c>
      <c r="AG177" s="26" t="s">
        <v>446</v>
      </c>
      <c r="AH177" s="26"/>
      <c r="AI177" s="26"/>
      <c r="AJ177" s="26"/>
      <c r="AK177" s="26"/>
      <c r="AL177" s="26"/>
      <c r="AM177" s="26"/>
      <c r="AN177" s="26"/>
      <c r="AO177" s="26" t="s">
        <v>127</v>
      </c>
    </row>
    <row r="178" s="5" customFormat="1" ht="57" customHeight="1" spans="1:41">
      <c r="A178" s="25" t="s">
        <v>225</v>
      </c>
      <c r="B178" s="59" t="s">
        <v>710</v>
      </c>
      <c r="C178" s="25" t="s">
        <v>711</v>
      </c>
      <c r="D178" s="59" t="s">
        <v>178</v>
      </c>
      <c r="E178" s="25" t="s">
        <v>179</v>
      </c>
      <c r="F178" s="26" t="s">
        <v>129</v>
      </c>
      <c r="G178" s="26" t="s">
        <v>395</v>
      </c>
      <c r="H178" s="26" t="s">
        <v>712</v>
      </c>
      <c r="I178" s="59">
        <v>10</v>
      </c>
      <c r="J178" s="59"/>
      <c r="K178" s="26"/>
      <c r="L178" s="59"/>
      <c r="M178" s="26"/>
      <c r="N178" s="26"/>
      <c r="O178" s="59">
        <v>10</v>
      </c>
      <c r="P178" s="26"/>
      <c r="Q178" s="26"/>
      <c r="R178" s="26"/>
      <c r="S178" s="26"/>
      <c r="T178" s="26"/>
      <c r="U178" s="26"/>
      <c r="V178" s="26"/>
      <c r="W178" s="26" t="s">
        <v>126</v>
      </c>
      <c r="X178" s="26" t="s">
        <v>127</v>
      </c>
      <c r="Y178" s="26" t="s">
        <v>108</v>
      </c>
      <c r="Z178" s="26" t="s">
        <v>108</v>
      </c>
      <c r="AA178" s="26" t="s">
        <v>127</v>
      </c>
      <c r="AB178" s="26" t="s">
        <v>127</v>
      </c>
      <c r="AC178" s="59">
        <v>20</v>
      </c>
      <c r="AD178" s="26">
        <v>62</v>
      </c>
      <c r="AE178" s="26">
        <v>62</v>
      </c>
      <c r="AF178" s="26" t="s">
        <v>592</v>
      </c>
      <c r="AG178" s="26" t="s">
        <v>446</v>
      </c>
      <c r="AH178" s="26"/>
      <c r="AI178" s="26"/>
      <c r="AJ178" s="26"/>
      <c r="AK178" s="26"/>
      <c r="AL178" s="26"/>
      <c r="AM178" s="26"/>
      <c r="AN178" s="26"/>
      <c r="AO178" s="26" t="s">
        <v>127</v>
      </c>
    </row>
    <row r="179" s="5" customFormat="1" ht="57" customHeight="1" spans="1:41">
      <c r="A179" s="25" t="s">
        <v>225</v>
      </c>
      <c r="B179" s="26" t="s">
        <v>713</v>
      </c>
      <c r="C179" s="25" t="s">
        <v>714</v>
      </c>
      <c r="D179" s="26" t="s">
        <v>178</v>
      </c>
      <c r="E179" s="25" t="s">
        <v>348</v>
      </c>
      <c r="F179" s="26" t="s">
        <v>129</v>
      </c>
      <c r="G179" s="26" t="s">
        <v>395</v>
      </c>
      <c r="H179" s="26" t="s">
        <v>715</v>
      </c>
      <c r="I179" s="26">
        <v>10</v>
      </c>
      <c r="J179" s="26"/>
      <c r="K179" s="26"/>
      <c r="L179" s="26"/>
      <c r="M179" s="26"/>
      <c r="N179" s="26"/>
      <c r="O179" s="26">
        <v>10</v>
      </c>
      <c r="P179" s="26"/>
      <c r="Q179" s="26"/>
      <c r="R179" s="26"/>
      <c r="S179" s="26"/>
      <c r="T179" s="26"/>
      <c r="U179" s="26"/>
      <c r="V179" s="26"/>
      <c r="W179" s="26" t="s">
        <v>126</v>
      </c>
      <c r="X179" s="26" t="s">
        <v>127</v>
      </c>
      <c r="Y179" s="26" t="s">
        <v>108</v>
      </c>
      <c r="Z179" s="26" t="s">
        <v>108</v>
      </c>
      <c r="AA179" s="26" t="s">
        <v>127</v>
      </c>
      <c r="AB179" s="26" t="s">
        <v>127</v>
      </c>
      <c r="AC179" s="26">
        <v>20</v>
      </c>
      <c r="AD179" s="26">
        <v>60</v>
      </c>
      <c r="AE179" s="26">
        <v>60</v>
      </c>
      <c r="AF179" s="26" t="s">
        <v>592</v>
      </c>
      <c r="AG179" s="26" t="s">
        <v>446</v>
      </c>
      <c r="AH179" s="26"/>
      <c r="AI179" s="26"/>
      <c r="AJ179" s="26"/>
      <c r="AK179" s="26"/>
      <c r="AL179" s="26"/>
      <c r="AM179" s="26"/>
      <c r="AN179" s="26"/>
      <c r="AO179" s="26" t="s">
        <v>127</v>
      </c>
    </row>
    <row r="180" s="5" customFormat="1" ht="57" customHeight="1" spans="1:41">
      <c r="A180" s="25" t="s">
        <v>225</v>
      </c>
      <c r="B180" s="26" t="s">
        <v>716</v>
      </c>
      <c r="C180" s="25" t="s">
        <v>717</v>
      </c>
      <c r="D180" s="26" t="s">
        <v>178</v>
      </c>
      <c r="E180" s="25" t="s">
        <v>698</v>
      </c>
      <c r="F180" s="26" t="s">
        <v>129</v>
      </c>
      <c r="G180" s="26" t="s">
        <v>395</v>
      </c>
      <c r="H180" s="26" t="s">
        <v>699</v>
      </c>
      <c r="I180" s="26">
        <v>20</v>
      </c>
      <c r="J180" s="26"/>
      <c r="K180" s="26"/>
      <c r="L180" s="26"/>
      <c r="M180" s="26"/>
      <c r="N180" s="26"/>
      <c r="O180" s="26">
        <v>20</v>
      </c>
      <c r="P180" s="26"/>
      <c r="Q180" s="26"/>
      <c r="R180" s="26"/>
      <c r="S180" s="26"/>
      <c r="T180" s="26"/>
      <c r="U180" s="26"/>
      <c r="V180" s="26"/>
      <c r="W180" s="26" t="s">
        <v>126</v>
      </c>
      <c r="X180" s="26" t="s">
        <v>127</v>
      </c>
      <c r="Y180" s="26" t="s">
        <v>108</v>
      </c>
      <c r="Z180" s="26" t="s">
        <v>108</v>
      </c>
      <c r="AA180" s="26" t="s">
        <v>127</v>
      </c>
      <c r="AB180" s="26" t="s">
        <v>127</v>
      </c>
      <c r="AC180" s="26">
        <v>20</v>
      </c>
      <c r="AD180" s="26">
        <v>60</v>
      </c>
      <c r="AE180" s="26">
        <v>60</v>
      </c>
      <c r="AF180" s="26" t="s">
        <v>592</v>
      </c>
      <c r="AG180" s="26" t="s">
        <v>446</v>
      </c>
      <c r="AH180" s="26"/>
      <c r="AI180" s="26"/>
      <c r="AJ180" s="26"/>
      <c r="AK180" s="26"/>
      <c r="AL180" s="26"/>
      <c r="AM180" s="26"/>
      <c r="AN180" s="26"/>
      <c r="AO180" s="26" t="s">
        <v>127</v>
      </c>
    </row>
    <row r="181" s="5" customFormat="1" ht="57" customHeight="1" spans="1:41">
      <c r="A181" s="25" t="s">
        <v>225</v>
      </c>
      <c r="B181" s="26" t="s">
        <v>718</v>
      </c>
      <c r="C181" s="26" t="s">
        <v>719</v>
      </c>
      <c r="D181" s="26" t="s">
        <v>178</v>
      </c>
      <c r="E181" s="26" t="s">
        <v>323</v>
      </c>
      <c r="F181" s="26" t="s">
        <v>129</v>
      </c>
      <c r="G181" s="26" t="s">
        <v>395</v>
      </c>
      <c r="H181" s="26" t="s">
        <v>720</v>
      </c>
      <c r="I181" s="26">
        <v>10</v>
      </c>
      <c r="J181" s="26"/>
      <c r="K181" s="26"/>
      <c r="L181" s="26"/>
      <c r="M181" s="26"/>
      <c r="N181" s="26"/>
      <c r="O181" s="26">
        <v>10</v>
      </c>
      <c r="P181" s="26"/>
      <c r="Q181" s="26"/>
      <c r="R181" s="26"/>
      <c r="S181" s="26"/>
      <c r="T181" s="26"/>
      <c r="U181" s="26"/>
      <c r="V181" s="26"/>
      <c r="W181" s="26" t="s">
        <v>126</v>
      </c>
      <c r="X181" s="26" t="s">
        <v>127</v>
      </c>
      <c r="Y181" s="26" t="s">
        <v>108</v>
      </c>
      <c r="Z181" s="26" t="s">
        <v>108</v>
      </c>
      <c r="AA181" s="26" t="s">
        <v>127</v>
      </c>
      <c r="AB181" s="26" t="s">
        <v>127</v>
      </c>
      <c r="AC181" s="26">
        <v>10</v>
      </c>
      <c r="AD181" s="26">
        <v>30</v>
      </c>
      <c r="AE181" s="26">
        <v>30</v>
      </c>
      <c r="AF181" s="26" t="s">
        <v>592</v>
      </c>
      <c r="AG181" s="26" t="s">
        <v>616</v>
      </c>
      <c r="AH181" s="26"/>
      <c r="AI181" s="26"/>
      <c r="AJ181" s="26"/>
      <c r="AK181" s="26"/>
      <c r="AL181" s="26"/>
      <c r="AM181" s="26"/>
      <c r="AN181" s="26"/>
      <c r="AO181" s="26" t="s">
        <v>127</v>
      </c>
    </row>
    <row r="182" s="5" customFormat="1" ht="57" customHeight="1" spans="1:41">
      <c r="A182" s="25" t="s">
        <v>225</v>
      </c>
      <c r="B182" s="26" t="s">
        <v>721</v>
      </c>
      <c r="C182" s="26" t="s">
        <v>722</v>
      </c>
      <c r="D182" s="26" t="s">
        <v>178</v>
      </c>
      <c r="E182" s="26" t="s">
        <v>323</v>
      </c>
      <c r="F182" s="26" t="s">
        <v>129</v>
      </c>
      <c r="G182" s="26" t="s">
        <v>395</v>
      </c>
      <c r="H182" s="26" t="s">
        <v>668</v>
      </c>
      <c r="I182" s="26">
        <v>10</v>
      </c>
      <c r="J182" s="26"/>
      <c r="K182" s="26"/>
      <c r="L182" s="26"/>
      <c r="M182" s="26"/>
      <c r="N182" s="26"/>
      <c r="O182" s="26">
        <v>10</v>
      </c>
      <c r="P182" s="26"/>
      <c r="Q182" s="26"/>
      <c r="R182" s="26"/>
      <c r="S182" s="26"/>
      <c r="T182" s="26"/>
      <c r="U182" s="26"/>
      <c r="V182" s="26"/>
      <c r="W182" s="26" t="s">
        <v>126</v>
      </c>
      <c r="X182" s="26" t="s">
        <v>127</v>
      </c>
      <c r="Y182" s="26" t="s">
        <v>108</v>
      </c>
      <c r="Z182" s="26" t="s">
        <v>108</v>
      </c>
      <c r="AA182" s="26" t="s">
        <v>127</v>
      </c>
      <c r="AB182" s="26" t="s">
        <v>127</v>
      </c>
      <c r="AC182" s="56">
        <v>10</v>
      </c>
      <c r="AD182" s="26">
        <v>30</v>
      </c>
      <c r="AE182" s="26">
        <v>30</v>
      </c>
      <c r="AF182" s="26" t="s">
        <v>592</v>
      </c>
      <c r="AG182" s="26" t="s">
        <v>616</v>
      </c>
      <c r="AH182" s="26"/>
      <c r="AI182" s="26"/>
      <c r="AJ182" s="26"/>
      <c r="AK182" s="26"/>
      <c r="AL182" s="26"/>
      <c r="AM182" s="26"/>
      <c r="AN182" s="26"/>
      <c r="AO182" s="26" t="s">
        <v>127</v>
      </c>
    </row>
    <row r="183" s="5" customFormat="1" ht="57" customHeight="1" spans="1:41">
      <c r="A183" s="25" t="s">
        <v>225</v>
      </c>
      <c r="B183" s="26" t="s">
        <v>723</v>
      </c>
      <c r="C183" s="26" t="s">
        <v>724</v>
      </c>
      <c r="D183" s="26" t="s">
        <v>178</v>
      </c>
      <c r="E183" s="26" t="s">
        <v>725</v>
      </c>
      <c r="F183" s="26" t="s">
        <v>129</v>
      </c>
      <c r="G183" s="26" t="s">
        <v>395</v>
      </c>
      <c r="H183" s="26" t="s">
        <v>726</v>
      </c>
      <c r="I183" s="26">
        <v>10</v>
      </c>
      <c r="J183" s="26"/>
      <c r="K183" s="26"/>
      <c r="L183" s="26"/>
      <c r="M183" s="26"/>
      <c r="N183" s="26"/>
      <c r="O183" s="26">
        <v>10</v>
      </c>
      <c r="P183" s="26"/>
      <c r="Q183" s="26"/>
      <c r="R183" s="26"/>
      <c r="S183" s="26"/>
      <c r="T183" s="26"/>
      <c r="U183" s="26"/>
      <c r="V183" s="26"/>
      <c r="W183" s="26" t="s">
        <v>126</v>
      </c>
      <c r="X183" s="26" t="s">
        <v>127</v>
      </c>
      <c r="Y183" s="26" t="s">
        <v>108</v>
      </c>
      <c r="Z183" s="26" t="s">
        <v>108</v>
      </c>
      <c r="AA183" s="26" t="s">
        <v>127</v>
      </c>
      <c r="AB183" s="26" t="s">
        <v>127</v>
      </c>
      <c r="AC183" s="26">
        <v>10</v>
      </c>
      <c r="AD183" s="26">
        <v>30</v>
      </c>
      <c r="AE183" s="26">
        <v>30</v>
      </c>
      <c r="AF183" s="26" t="s">
        <v>592</v>
      </c>
      <c r="AG183" s="26" t="s">
        <v>616</v>
      </c>
      <c r="AH183" s="26"/>
      <c r="AI183" s="26"/>
      <c r="AJ183" s="26"/>
      <c r="AK183" s="26"/>
      <c r="AL183" s="26"/>
      <c r="AM183" s="26"/>
      <c r="AN183" s="26"/>
      <c r="AO183" s="26" t="s">
        <v>127</v>
      </c>
    </row>
    <row r="184" s="5" customFormat="1" ht="57" spans="1:41">
      <c r="A184" s="25" t="s">
        <v>225</v>
      </c>
      <c r="B184" s="26" t="s">
        <v>727</v>
      </c>
      <c r="C184" s="26" t="s">
        <v>728</v>
      </c>
      <c r="D184" s="26" t="s">
        <v>390</v>
      </c>
      <c r="E184" s="26" t="s">
        <v>729</v>
      </c>
      <c r="F184" s="26" t="s">
        <v>129</v>
      </c>
      <c r="G184" s="26" t="s">
        <v>395</v>
      </c>
      <c r="H184" s="26" t="s">
        <v>730</v>
      </c>
      <c r="I184" s="26">
        <v>50</v>
      </c>
      <c r="J184" s="26"/>
      <c r="K184" s="26"/>
      <c r="L184" s="26"/>
      <c r="M184" s="26"/>
      <c r="N184" s="26"/>
      <c r="O184" s="26">
        <v>50</v>
      </c>
      <c r="P184" s="26"/>
      <c r="Q184" s="26"/>
      <c r="R184" s="26"/>
      <c r="S184" s="26"/>
      <c r="T184" s="26"/>
      <c r="U184" s="26"/>
      <c r="V184" s="26"/>
      <c r="W184" s="26" t="s">
        <v>107</v>
      </c>
      <c r="X184" s="26" t="s">
        <v>108</v>
      </c>
      <c r="Y184" s="26" t="s">
        <v>127</v>
      </c>
      <c r="Z184" s="26" t="s">
        <v>127</v>
      </c>
      <c r="AA184" s="26" t="s">
        <v>127</v>
      </c>
      <c r="AB184" s="26" t="s">
        <v>127</v>
      </c>
      <c r="AC184" s="26">
        <v>95</v>
      </c>
      <c r="AD184" s="26">
        <v>95</v>
      </c>
      <c r="AE184" s="26">
        <v>95</v>
      </c>
      <c r="AF184" s="26" t="s">
        <v>731</v>
      </c>
      <c r="AG184" s="26" t="s">
        <v>732</v>
      </c>
      <c r="AH184" s="26"/>
      <c r="AI184" s="26" t="s">
        <v>127</v>
      </c>
      <c r="AJ184" s="26" t="s">
        <v>395</v>
      </c>
      <c r="AK184" s="26"/>
      <c r="AL184" s="26"/>
      <c r="AM184" s="26"/>
      <c r="AN184" s="26"/>
      <c r="AO184" s="26" t="s">
        <v>108</v>
      </c>
    </row>
    <row r="185" s="5" customFormat="1" ht="57" spans="1:41">
      <c r="A185" s="25" t="s">
        <v>225</v>
      </c>
      <c r="B185" s="26" t="s">
        <v>733</v>
      </c>
      <c r="C185" s="26" t="s">
        <v>734</v>
      </c>
      <c r="D185" s="26" t="s">
        <v>390</v>
      </c>
      <c r="E185" s="26" t="s">
        <v>735</v>
      </c>
      <c r="F185" s="26" t="s">
        <v>129</v>
      </c>
      <c r="G185" s="26" t="s">
        <v>395</v>
      </c>
      <c r="H185" s="26" t="s">
        <v>736</v>
      </c>
      <c r="I185" s="26">
        <v>16</v>
      </c>
      <c r="J185" s="26"/>
      <c r="K185" s="26"/>
      <c r="L185" s="26"/>
      <c r="M185" s="26"/>
      <c r="N185" s="26"/>
      <c r="O185" s="26">
        <v>16</v>
      </c>
      <c r="P185" s="26"/>
      <c r="Q185" s="26"/>
      <c r="R185" s="26"/>
      <c r="S185" s="26"/>
      <c r="T185" s="26"/>
      <c r="U185" s="26"/>
      <c r="V185" s="26"/>
      <c r="W185" s="26" t="s">
        <v>107</v>
      </c>
      <c r="X185" s="26" t="s">
        <v>108</v>
      </c>
      <c r="Y185" s="26" t="s">
        <v>127</v>
      </c>
      <c r="Z185" s="26" t="s">
        <v>127</v>
      </c>
      <c r="AA185" s="26" t="s">
        <v>127</v>
      </c>
      <c r="AB185" s="26" t="s">
        <v>127</v>
      </c>
      <c r="AC185" s="26">
        <v>40</v>
      </c>
      <c r="AD185" s="26">
        <v>40</v>
      </c>
      <c r="AE185" s="26">
        <v>40</v>
      </c>
      <c r="AF185" s="26" t="s">
        <v>731</v>
      </c>
      <c r="AG185" s="26" t="s">
        <v>737</v>
      </c>
      <c r="AH185" s="26"/>
      <c r="AI185" s="26" t="s">
        <v>127</v>
      </c>
      <c r="AJ185" s="26" t="s">
        <v>395</v>
      </c>
      <c r="AK185" s="26"/>
      <c r="AL185" s="26"/>
      <c r="AM185" s="26"/>
      <c r="AN185" s="26"/>
      <c r="AO185" s="26" t="s">
        <v>108</v>
      </c>
    </row>
    <row r="186" s="5" customFormat="1" ht="50" customHeight="1" spans="1:41">
      <c r="A186" s="25" t="s">
        <v>225</v>
      </c>
      <c r="B186" s="26" t="s">
        <v>738</v>
      </c>
      <c r="C186" s="26" t="s">
        <v>739</v>
      </c>
      <c r="D186" s="26" t="s">
        <v>390</v>
      </c>
      <c r="E186" s="26" t="s">
        <v>729</v>
      </c>
      <c r="F186" s="26" t="s">
        <v>129</v>
      </c>
      <c r="G186" s="26" t="s">
        <v>395</v>
      </c>
      <c r="H186" s="26" t="s">
        <v>740</v>
      </c>
      <c r="I186" s="56">
        <v>10</v>
      </c>
      <c r="J186" s="56"/>
      <c r="K186" s="26"/>
      <c r="L186" s="56"/>
      <c r="M186" s="26"/>
      <c r="N186" s="26"/>
      <c r="O186" s="56">
        <v>10</v>
      </c>
      <c r="P186" s="26"/>
      <c r="Q186" s="26"/>
      <c r="R186" s="26"/>
      <c r="S186" s="26"/>
      <c r="T186" s="26"/>
      <c r="U186" s="26"/>
      <c r="V186" s="26"/>
      <c r="W186" s="26" t="s">
        <v>126</v>
      </c>
      <c r="X186" s="26" t="s">
        <v>127</v>
      </c>
      <c r="Y186" s="26" t="s">
        <v>108</v>
      </c>
      <c r="Z186" s="26" t="s">
        <v>108</v>
      </c>
      <c r="AA186" s="26" t="s">
        <v>127</v>
      </c>
      <c r="AB186" s="26" t="s">
        <v>127</v>
      </c>
      <c r="AC186" s="56">
        <v>12</v>
      </c>
      <c r="AD186" s="26">
        <v>36</v>
      </c>
      <c r="AE186" s="26">
        <v>36</v>
      </c>
      <c r="AF186" s="26" t="s">
        <v>592</v>
      </c>
      <c r="AG186" s="26" t="s">
        <v>616</v>
      </c>
      <c r="AH186" s="26"/>
      <c r="AI186" s="26"/>
      <c r="AJ186" s="26"/>
      <c r="AK186" s="26"/>
      <c r="AL186" s="26"/>
      <c r="AM186" s="26"/>
      <c r="AN186" s="26"/>
      <c r="AO186" s="26" t="s">
        <v>127</v>
      </c>
    </row>
    <row r="187" s="5" customFormat="1" ht="54" customHeight="1" spans="1:41">
      <c r="A187" s="25" t="s">
        <v>225</v>
      </c>
      <c r="B187" s="26" t="s">
        <v>741</v>
      </c>
      <c r="C187" s="26" t="s">
        <v>742</v>
      </c>
      <c r="D187" s="26" t="s">
        <v>390</v>
      </c>
      <c r="E187" s="26" t="s">
        <v>735</v>
      </c>
      <c r="F187" s="26" t="s">
        <v>129</v>
      </c>
      <c r="G187" s="26" t="s">
        <v>395</v>
      </c>
      <c r="H187" s="26" t="s">
        <v>736</v>
      </c>
      <c r="I187" s="26">
        <v>10</v>
      </c>
      <c r="J187" s="26"/>
      <c r="K187" s="26"/>
      <c r="L187" s="26"/>
      <c r="M187" s="26"/>
      <c r="N187" s="26"/>
      <c r="O187" s="26">
        <v>10</v>
      </c>
      <c r="P187" s="26"/>
      <c r="Q187" s="26"/>
      <c r="R187" s="26"/>
      <c r="S187" s="26"/>
      <c r="T187" s="26"/>
      <c r="U187" s="26"/>
      <c r="V187" s="26"/>
      <c r="W187" s="26" t="s">
        <v>126</v>
      </c>
      <c r="X187" s="26" t="s">
        <v>127</v>
      </c>
      <c r="Y187" s="26" t="s">
        <v>108</v>
      </c>
      <c r="Z187" s="26" t="s">
        <v>108</v>
      </c>
      <c r="AA187" s="26" t="s">
        <v>127</v>
      </c>
      <c r="AB187" s="26" t="s">
        <v>127</v>
      </c>
      <c r="AC187" s="26">
        <v>10</v>
      </c>
      <c r="AD187" s="26">
        <v>30</v>
      </c>
      <c r="AE187" s="26">
        <v>30</v>
      </c>
      <c r="AF187" s="26" t="s">
        <v>592</v>
      </c>
      <c r="AG187" s="26" t="s">
        <v>616</v>
      </c>
      <c r="AH187" s="26"/>
      <c r="AI187" s="26"/>
      <c r="AJ187" s="26"/>
      <c r="AK187" s="26"/>
      <c r="AL187" s="26"/>
      <c r="AM187" s="26"/>
      <c r="AN187" s="26"/>
      <c r="AO187" s="26" t="s">
        <v>127</v>
      </c>
    </row>
    <row r="188" s="5" customFormat="1" ht="57" spans="1:41">
      <c r="A188" s="25" t="s">
        <v>225</v>
      </c>
      <c r="B188" s="26" t="s">
        <v>743</v>
      </c>
      <c r="C188" s="26" t="s">
        <v>744</v>
      </c>
      <c r="D188" s="26" t="s">
        <v>390</v>
      </c>
      <c r="E188" s="26" t="s">
        <v>745</v>
      </c>
      <c r="F188" s="26" t="s">
        <v>129</v>
      </c>
      <c r="G188" s="26" t="s">
        <v>395</v>
      </c>
      <c r="H188" s="26" t="s">
        <v>746</v>
      </c>
      <c r="I188" s="26">
        <v>20</v>
      </c>
      <c r="J188" s="26"/>
      <c r="K188" s="26"/>
      <c r="L188" s="26"/>
      <c r="M188" s="26"/>
      <c r="N188" s="26"/>
      <c r="O188" s="26">
        <v>20</v>
      </c>
      <c r="P188" s="26"/>
      <c r="Q188" s="26"/>
      <c r="R188" s="26"/>
      <c r="S188" s="26"/>
      <c r="T188" s="26"/>
      <c r="U188" s="26"/>
      <c r="V188" s="26"/>
      <c r="W188" s="26" t="s">
        <v>107</v>
      </c>
      <c r="X188" s="26" t="s">
        <v>108</v>
      </c>
      <c r="Y188" s="26" t="s">
        <v>108</v>
      </c>
      <c r="Z188" s="26" t="s">
        <v>108</v>
      </c>
      <c r="AA188" s="26" t="s">
        <v>108</v>
      </c>
      <c r="AB188" s="26" t="s">
        <v>127</v>
      </c>
      <c r="AC188" s="26">
        <v>118</v>
      </c>
      <c r="AD188" s="26">
        <v>118</v>
      </c>
      <c r="AE188" s="26">
        <v>118</v>
      </c>
      <c r="AF188" s="26" t="s">
        <v>731</v>
      </c>
      <c r="AG188" s="26" t="s">
        <v>747</v>
      </c>
      <c r="AH188" s="26"/>
      <c r="AI188" s="26" t="s">
        <v>127</v>
      </c>
      <c r="AJ188" s="26" t="s">
        <v>395</v>
      </c>
      <c r="AK188" s="26"/>
      <c r="AL188" s="26"/>
      <c r="AM188" s="26"/>
      <c r="AN188" s="26"/>
      <c r="AO188" s="26" t="s">
        <v>108</v>
      </c>
    </row>
    <row r="189" s="5" customFormat="1" ht="57" spans="1:41">
      <c r="A189" s="25" t="s">
        <v>225</v>
      </c>
      <c r="B189" s="26" t="s">
        <v>748</v>
      </c>
      <c r="C189" s="26" t="s">
        <v>749</v>
      </c>
      <c r="D189" s="26" t="s">
        <v>390</v>
      </c>
      <c r="E189" s="26" t="s">
        <v>729</v>
      </c>
      <c r="F189" s="26" t="s">
        <v>129</v>
      </c>
      <c r="G189" s="26" t="s">
        <v>395</v>
      </c>
      <c r="H189" s="26" t="s">
        <v>730</v>
      </c>
      <c r="I189" s="26">
        <v>10</v>
      </c>
      <c r="J189" s="26"/>
      <c r="K189" s="26"/>
      <c r="L189" s="26"/>
      <c r="M189" s="26"/>
      <c r="N189" s="26"/>
      <c r="O189" s="26">
        <v>10</v>
      </c>
      <c r="P189" s="26"/>
      <c r="Q189" s="26"/>
      <c r="R189" s="26"/>
      <c r="S189" s="26"/>
      <c r="T189" s="26"/>
      <c r="U189" s="26"/>
      <c r="V189" s="26"/>
      <c r="W189" s="26" t="s">
        <v>107</v>
      </c>
      <c r="X189" s="26" t="s">
        <v>108</v>
      </c>
      <c r="Y189" s="26" t="s">
        <v>108</v>
      </c>
      <c r="Z189" s="26" t="s">
        <v>127</v>
      </c>
      <c r="AA189" s="26" t="s">
        <v>127</v>
      </c>
      <c r="AB189" s="26" t="s">
        <v>127</v>
      </c>
      <c r="AC189" s="26">
        <v>12</v>
      </c>
      <c r="AD189" s="26">
        <v>45</v>
      </c>
      <c r="AE189" s="26">
        <v>45</v>
      </c>
      <c r="AF189" s="26" t="s">
        <v>750</v>
      </c>
      <c r="AG189" s="26" t="s">
        <v>751</v>
      </c>
      <c r="AH189" s="26"/>
      <c r="AI189" s="26" t="s">
        <v>127</v>
      </c>
      <c r="AJ189" s="26" t="s">
        <v>395</v>
      </c>
      <c r="AK189" s="26"/>
      <c r="AL189" s="26"/>
      <c r="AM189" s="26"/>
      <c r="AN189" s="26"/>
      <c r="AO189" s="26" t="s">
        <v>108</v>
      </c>
    </row>
    <row r="190" s="5" customFormat="1" ht="78" customHeight="1" spans="1:41">
      <c r="A190" s="25" t="s">
        <v>225</v>
      </c>
      <c r="B190" s="26" t="s">
        <v>752</v>
      </c>
      <c r="C190" s="25" t="s">
        <v>753</v>
      </c>
      <c r="D190" s="26" t="s">
        <v>184</v>
      </c>
      <c r="E190" s="26" t="s">
        <v>185</v>
      </c>
      <c r="F190" s="26" t="s">
        <v>129</v>
      </c>
      <c r="G190" s="26" t="s">
        <v>395</v>
      </c>
      <c r="H190" s="26" t="s">
        <v>754</v>
      </c>
      <c r="I190" s="26">
        <v>50</v>
      </c>
      <c r="J190" s="26"/>
      <c r="K190" s="26"/>
      <c r="L190" s="26"/>
      <c r="M190" s="26"/>
      <c r="N190" s="26"/>
      <c r="O190" s="26">
        <v>50</v>
      </c>
      <c r="P190" s="26"/>
      <c r="Q190" s="26"/>
      <c r="R190" s="26"/>
      <c r="S190" s="26"/>
      <c r="T190" s="26"/>
      <c r="U190" s="26"/>
      <c r="V190" s="26"/>
      <c r="W190" s="26" t="s">
        <v>126</v>
      </c>
      <c r="X190" s="26" t="s">
        <v>127</v>
      </c>
      <c r="Y190" s="26" t="s">
        <v>108</v>
      </c>
      <c r="Z190" s="26" t="s">
        <v>108</v>
      </c>
      <c r="AA190" s="26" t="s">
        <v>127</v>
      </c>
      <c r="AB190" s="26" t="s">
        <v>127</v>
      </c>
      <c r="AC190" s="26">
        <v>100</v>
      </c>
      <c r="AD190" s="26">
        <v>321</v>
      </c>
      <c r="AE190" s="26">
        <v>321</v>
      </c>
      <c r="AF190" s="26" t="s">
        <v>592</v>
      </c>
      <c r="AG190" s="26" t="s">
        <v>655</v>
      </c>
      <c r="AH190" s="26"/>
      <c r="AI190" s="26"/>
      <c r="AJ190" s="26"/>
      <c r="AK190" s="26"/>
      <c r="AL190" s="26"/>
      <c r="AM190" s="26"/>
      <c r="AN190" s="26"/>
      <c r="AO190" s="26" t="s">
        <v>127</v>
      </c>
    </row>
    <row r="191" s="5" customFormat="1" ht="95" customHeight="1" spans="1:41">
      <c r="A191" s="25" t="s">
        <v>225</v>
      </c>
      <c r="B191" s="26" t="s">
        <v>755</v>
      </c>
      <c r="C191" s="25" t="s">
        <v>756</v>
      </c>
      <c r="D191" s="25" t="s">
        <v>184</v>
      </c>
      <c r="E191" s="25" t="s">
        <v>757</v>
      </c>
      <c r="F191" s="26" t="s">
        <v>129</v>
      </c>
      <c r="G191" s="26" t="s">
        <v>395</v>
      </c>
      <c r="H191" s="26" t="s">
        <v>623</v>
      </c>
      <c r="I191" s="26">
        <v>50</v>
      </c>
      <c r="J191" s="26"/>
      <c r="K191" s="26"/>
      <c r="L191" s="26"/>
      <c r="M191" s="26"/>
      <c r="N191" s="26"/>
      <c r="O191" s="26">
        <v>50</v>
      </c>
      <c r="P191" s="26"/>
      <c r="Q191" s="26"/>
      <c r="R191" s="26"/>
      <c r="S191" s="26"/>
      <c r="T191" s="26"/>
      <c r="U191" s="26"/>
      <c r="V191" s="26"/>
      <c r="W191" s="26" t="s">
        <v>126</v>
      </c>
      <c r="X191" s="26" t="s">
        <v>127</v>
      </c>
      <c r="Y191" s="26" t="s">
        <v>108</v>
      </c>
      <c r="Z191" s="26" t="s">
        <v>108</v>
      </c>
      <c r="AA191" s="26" t="s">
        <v>127</v>
      </c>
      <c r="AB191" s="26" t="s">
        <v>127</v>
      </c>
      <c r="AC191" s="26">
        <v>40</v>
      </c>
      <c r="AD191" s="26">
        <v>123</v>
      </c>
      <c r="AE191" s="26">
        <v>123</v>
      </c>
      <c r="AF191" s="26" t="s">
        <v>592</v>
      </c>
      <c r="AG191" s="26" t="s">
        <v>597</v>
      </c>
      <c r="AH191" s="26"/>
      <c r="AI191" s="26"/>
      <c r="AJ191" s="26"/>
      <c r="AK191" s="26"/>
      <c r="AL191" s="26"/>
      <c r="AM191" s="26"/>
      <c r="AN191" s="26"/>
      <c r="AO191" s="26" t="s">
        <v>127</v>
      </c>
    </row>
    <row r="192" s="5" customFormat="1" ht="50" customHeight="1" spans="1:41">
      <c r="A192" s="25" t="s">
        <v>225</v>
      </c>
      <c r="B192" s="26" t="s">
        <v>666</v>
      </c>
      <c r="C192" s="25" t="s">
        <v>758</v>
      </c>
      <c r="D192" s="26" t="s">
        <v>184</v>
      </c>
      <c r="E192" s="25" t="s">
        <v>185</v>
      </c>
      <c r="F192" s="26" t="s">
        <v>129</v>
      </c>
      <c r="G192" s="26" t="s">
        <v>395</v>
      </c>
      <c r="H192" s="26" t="s">
        <v>754</v>
      </c>
      <c r="I192" s="26">
        <v>20</v>
      </c>
      <c r="J192" s="26"/>
      <c r="K192" s="26"/>
      <c r="L192" s="26"/>
      <c r="M192" s="26"/>
      <c r="N192" s="26"/>
      <c r="O192" s="26">
        <v>20</v>
      </c>
      <c r="P192" s="26"/>
      <c r="Q192" s="26"/>
      <c r="R192" s="26"/>
      <c r="S192" s="26"/>
      <c r="T192" s="26"/>
      <c r="U192" s="26"/>
      <c r="V192" s="26"/>
      <c r="W192" s="26" t="s">
        <v>126</v>
      </c>
      <c r="X192" s="26" t="s">
        <v>127</v>
      </c>
      <c r="Y192" s="26" t="s">
        <v>108</v>
      </c>
      <c r="Z192" s="26" t="s">
        <v>108</v>
      </c>
      <c r="AA192" s="26" t="s">
        <v>127</v>
      </c>
      <c r="AB192" s="26" t="s">
        <v>127</v>
      </c>
      <c r="AC192" s="26">
        <v>20</v>
      </c>
      <c r="AD192" s="26">
        <v>60</v>
      </c>
      <c r="AE192" s="26">
        <v>60</v>
      </c>
      <c r="AF192" s="26" t="s">
        <v>592</v>
      </c>
      <c r="AG192" s="26" t="s">
        <v>446</v>
      </c>
      <c r="AH192" s="26"/>
      <c r="AI192" s="26"/>
      <c r="AJ192" s="26"/>
      <c r="AK192" s="26"/>
      <c r="AL192" s="26"/>
      <c r="AM192" s="26"/>
      <c r="AN192" s="26"/>
      <c r="AO192" s="26" t="s">
        <v>127</v>
      </c>
    </row>
    <row r="193" s="5" customFormat="1" ht="50" customHeight="1" spans="1:41">
      <c r="A193" s="25" t="s">
        <v>225</v>
      </c>
      <c r="B193" s="26" t="s">
        <v>759</v>
      </c>
      <c r="C193" s="26" t="s">
        <v>760</v>
      </c>
      <c r="D193" s="26" t="s">
        <v>184</v>
      </c>
      <c r="E193" s="26" t="s">
        <v>761</v>
      </c>
      <c r="F193" s="26" t="s">
        <v>129</v>
      </c>
      <c r="G193" s="26" t="s">
        <v>395</v>
      </c>
      <c r="H193" s="26" t="s">
        <v>662</v>
      </c>
      <c r="I193" s="26">
        <v>20</v>
      </c>
      <c r="J193" s="26"/>
      <c r="K193" s="26"/>
      <c r="L193" s="26"/>
      <c r="M193" s="26"/>
      <c r="N193" s="26"/>
      <c r="O193" s="26">
        <v>20</v>
      </c>
      <c r="P193" s="26"/>
      <c r="Q193" s="26"/>
      <c r="R193" s="26"/>
      <c r="S193" s="26"/>
      <c r="T193" s="26"/>
      <c r="U193" s="26"/>
      <c r="V193" s="26"/>
      <c r="W193" s="26" t="s">
        <v>126</v>
      </c>
      <c r="X193" s="26" t="s">
        <v>127</v>
      </c>
      <c r="Y193" s="26" t="s">
        <v>108</v>
      </c>
      <c r="Z193" s="26" t="s">
        <v>108</v>
      </c>
      <c r="AA193" s="26" t="s">
        <v>127</v>
      </c>
      <c r="AB193" s="26" t="s">
        <v>127</v>
      </c>
      <c r="AC193" s="26">
        <v>50</v>
      </c>
      <c r="AD193" s="26">
        <v>152</v>
      </c>
      <c r="AE193" s="26">
        <v>152</v>
      </c>
      <c r="AF193" s="26" t="s">
        <v>592</v>
      </c>
      <c r="AG193" s="26" t="s">
        <v>634</v>
      </c>
      <c r="AH193" s="26"/>
      <c r="AI193" s="26"/>
      <c r="AJ193" s="26"/>
      <c r="AK193" s="26"/>
      <c r="AL193" s="26"/>
      <c r="AM193" s="26"/>
      <c r="AN193" s="26"/>
      <c r="AO193" s="26" t="s">
        <v>127</v>
      </c>
    </row>
    <row r="194" s="5" customFormat="1" ht="50" customHeight="1" spans="1:41">
      <c r="A194" s="25" t="s">
        <v>225</v>
      </c>
      <c r="B194" s="26" t="s">
        <v>762</v>
      </c>
      <c r="C194" s="26" t="s">
        <v>763</v>
      </c>
      <c r="D194" s="26" t="s">
        <v>184</v>
      </c>
      <c r="E194" s="26" t="s">
        <v>761</v>
      </c>
      <c r="F194" s="26" t="s">
        <v>129</v>
      </c>
      <c r="G194" s="26" t="s">
        <v>395</v>
      </c>
      <c r="H194" s="26" t="s">
        <v>606</v>
      </c>
      <c r="I194" s="56">
        <v>20</v>
      </c>
      <c r="J194" s="56"/>
      <c r="K194" s="26"/>
      <c r="L194" s="56"/>
      <c r="M194" s="26"/>
      <c r="N194" s="26"/>
      <c r="O194" s="56">
        <v>20</v>
      </c>
      <c r="P194" s="26"/>
      <c r="Q194" s="26"/>
      <c r="R194" s="26"/>
      <c r="S194" s="26"/>
      <c r="T194" s="26"/>
      <c r="U194" s="26"/>
      <c r="V194" s="26"/>
      <c r="W194" s="26" t="s">
        <v>126</v>
      </c>
      <c r="X194" s="26" t="s">
        <v>127</v>
      </c>
      <c r="Y194" s="26" t="s">
        <v>108</v>
      </c>
      <c r="Z194" s="26" t="s">
        <v>108</v>
      </c>
      <c r="AA194" s="26" t="s">
        <v>127</v>
      </c>
      <c r="AB194" s="26" t="s">
        <v>127</v>
      </c>
      <c r="AC194" s="56">
        <v>15</v>
      </c>
      <c r="AD194" s="26">
        <v>45</v>
      </c>
      <c r="AE194" s="26">
        <v>45</v>
      </c>
      <c r="AF194" s="26" t="s">
        <v>592</v>
      </c>
      <c r="AG194" s="26" t="s">
        <v>446</v>
      </c>
      <c r="AH194" s="26"/>
      <c r="AI194" s="26"/>
      <c r="AJ194" s="26"/>
      <c r="AK194" s="26"/>
      <c r="AL194" s="26"/>
      <c r="AM194" s="26"/>
      <c r="AN194" s="26"/>
      <c r="AO194" s="26" t="s">
        <v>127</v>
      </c>
    </row>
    <row r="195" s="5" customFormat="1" ht="50" customHeight="1" spans="1:41">
      <c r="A195" s="25" t="s">
        <v>225</v>
      </c>
      <c r="B195" s="26" t="s">
        <v>764</v>
      </c>
      <c r="C195" s="25" t="s">
        <v>765</v>
      </c>
      <c r="D195" s="26" t="s">
        <v>184</v>
      </c>
      <c r="E195" s="26" t="s">
        <v>185</v>
      </c>
      <c r="F195" s="26" t="s">
        <v>129</v>
      </c>
      <c r="G195" s="26" t="s">
        <v>395</v>
      </c>
      <c r="H195" s="26" t="s">
        <v>754</v>
      </c>
      <c r="I195" s="26">
        <v>10</v>
      </c>
      <c r="J195" s="26"/>
      <c r="K195" s="26"/>
      <c r="L195" s="26"/>
      <c r="M195" s="26"/>
      <c r="N195" s="26"/>
      <c r="O195" s="26">
        <v>10</v>
      </c>
      <c r="P195" s="26"/>
      <c r="Q195" s="26"/>
      <c r="R195" s="26"/>
      <c r="S195" s="26"/>
      <c r="T195" s="26"/>
      <c r="U195" s="26"/>
      <c r="V195" s="26"/>
      <c r="W195" s="26" t="s">
        <v>126</v>
      </c>
      <c r="X195" s="26" t="s">
        <v>127</v>
      </c>
      <c r="Y195" s="26" t="s">
        <v>108</v>
      </c>
      <c r="Z195" s="26" t="s">
        <v>108</v>
      </c>
      <c r="AA195" s="26" t="s">
        <v>127</v>
      </c>
      <c r="AB195" s="26" t="s">
        <v>127</v>
      </c>
      <c r="AC195" s="26">
        <v>10</v>
      </c>
      <c r="AD195" s="26">
        <v>30</v>
      </c>
      <c r="AE195" s="26">
        <v>30</v>
      </c>
      <c r="AF195" s="26" t="s">
        <v>592</v>
      </c>
      <c r="AG195" s="26" t="s">
        <v>616</v>
      </c>
      <c r="AH195" s="26"/>
      <c r="AI195" s="26"/>
      <c r="AJ195" s="26"/>
      <c r="AK195" s="26"/>
      <c r="AL195" s="26"/>
      <c r="AM195" s="26"/>
      <c r="AN195" s="26"/>
      <c r="AO195" s="26" t="s">
        <v>127</v>
      </c>
    </row>
    <row r="196" s="5" customFormat="1" ht="50" customHeight="1" spans="1:41">
      <c r="A196" s="25" t="s">
        <v>225</v>
      </c>
      <c r="B196" s="26" t="s">
        <v>766</v>
      </c>
      <c r="C196" s="26" t="s">
        <v>767</v>
      </c>
      <c r="D196" s="26" t="s">
        <v>178</v>
      </c>
      <c r="E196" s="26" t="s">
        <v>179</v>
      </c>
      <c r="F196" s="26" t="s">
        <v>129</v>
      </c>
      <c r="G196" s="26" t="s">
        <v>395</v>
      </c>
      <c r="H196" s="26" t="s">
        <v>768</v>
      </c>
      <c r="I196" s="26">
        <v>100</v>
      </c>
      <c r="J196" s="26"/>
      <c r="K196" s="26"/>
      <c r="L196" s="26"/>
      <c r="M196" s="26"/>
      <c r="N196" s="26"/>
      <c r="O196" s="26">
        <v>100</v>
      </c>
      <c r="P196" s="26"/>
      <c r="Q196" s="26"/>
      <c r="R196" s="26"/>
      <c r="S196" s="26"/>
      <c r="T196" s="26"/>
      <c r="U196" s="26"/>
      <c r="V196" s="26"/>
      <c r="W196" s="26" t="s">
        <v>126</v>
      </c>
      <c r="X196" s="26" t="s">
        <v>127</v>
      </c>
      <c r="Y196" s="26" t="s">
        <v>108</v>
      </c>
      <c r="Z196" s="26" t="s">
        <v>108</v>
      </c>
      <c r="AA196" s="26" t="s">
        <v>127</v>
      </c>
      <c r="AB196" s="26" t="s">
        <v>127</v>
      </c>
      <c r="AC196" s="26">
        <v>50</v>
      </c>
      <c r="AD196" s="26">
        <v>150</v>
      </c>
      <c r="AE196" s="26">
        <v>150</v>
      </c>
      <c r="AF196" s="26" t="s">
        <v>592</v>
      </c>
      <c r="AG196" s="26" t="s">
        <v>449</v>
      </c>
      <c r="AH196" s="26"/>
      <c r="AI196" s="26"/>
      <c r="AJ196" s="26"/>
      <c r="AK196" s="26"/>
      <c r="AL196" s="26"/>
      <c r="AM196" s="26"/>
      <c r="AN196" s="26"/>
      <c r="AO196" s="26" t="s">
        <v>127</v>
      </c>
    </row>
    <row r="197" s="5" customFormat="1" ht="50" customHeight="1" spans="1:41">
      <c r="A197" s="25" t="s">
        <v>225</v>
      </c>
      <c r="B197" s="26" t="s">
        <v>769</v>
      </c>
      <c r="C197" s="26" t="s">
        <v>770</v>
      </c>
      <c r="D197" s="26" t="s">
        <v>184</v>
      </c>
      <c r="E197" s="26" t="s">
        <v>185</v>
      </c>
      <c r="F197" s="26" t="s">
        <v>129</v>
      </c>
      <c r="G197" s="26" t="s">
        <v>395</v>
      </c>
      <c r="H197" s="26" t="s">
        <v>768</v>
      </c>
      <c r="I197" s="26">
        <v>100</v>
      </c>
      <c r="J197" s="26"/>
      <c r="K197" s="26"/>
      <c r="L197" s="26"/>
      <c r="M197" s="26"/>
      <c r="N197" s="26"/>
      <c r="O197" s="26">
        <v>100</v>
      </c>
      <c r="P197" s="26"/>
      <c r="Q197" s="26"/>
      <c r="R197" s="26"/>
      <c r="S197" s="26"/>
      <c r="T197" s="26"/>
      <c r="U197" s="26"/>
      <c r="V197" s="26"/>
      <c r="W197" s="26" t="s">
        <v>126</v>
      </c>
      <c r="X197" s="26" t="s">
        <v>127</v>
      </c>
      <c r="Y197" s="26" t="s">
        <v>108</v>
      </c>
      <c r="Z197" s="26" t="s">
        <v>108</v>
      </c>
      <c r="AA197" s="26" t="s">
        <v>127</v>
      </c>
      <c r="AB197" s="26" t="s">
        <v>127</v>
      </c>
      <c r="AC197" s="26">
        <v>50</v>
      </c>
      <c r="AD197" s="26">
        <v>150</v>
      </c>
      <c r="AE197" s="26">
        <v>150</v>
      </c>
      <c r="AF197" s="26" t="s">
        <v>592</v>
      </c>
      <c r="AG197" s="26" t="s">
        <v>449</v>
      </c>
      <c r="AH197" s="26"/>
      <c r="AI197" s="26"/>
      <c r="AJ197" s="26"/>
      <c r="AK197" s="26"/>
      <c r="AL197" s="26"/>
      <c r="AM197" s="26"/>
      <c r="AN197" s="26"/>
      <c r="AO197" s="26" t="s">
        <v>127</v>
      </c>
    </row>
    <row r="198" s="5" customFormat="1" ht="50" customHeight="1" spans="1:41">
      <c r="A198" s="25" t="s">
        <v>225</v>
      </c>
      <c r="B198" s="26" t="s">
        <v>771</v>
      </c>
      <c r="C198" s="26" t="s">
        <v>772</v>
      </c>
      <c r="D198" s="26" t="s">
        <v>184</v>
      </c>
      <c r="E198" s="26" t="s">
        <v>757</v>
      </c>
      <c r="F198" s="26" t="s">
        <v>129</v>
      </c>
      <c r="G198" s="26" t="s">
        <v>395</v>
      </c>
      <c r="H198" s="26" t="s">
        <v>662</v>
      </c>
      <c r="I198" s="26">
        <v>20</v>
      </c>
      <c r="J198" s="26"/>
      <c r="K198" s="26"/>
      <c r="L198" s="26"/>
      <c r="M198" s="26"/>
      <c r="N198" s="26"/>
      <c r="O198" s="26">
        <v>20</v>
      </c>
      <c r="P198" s="26"/>
      <c r="Q198" s="26"/>
      <c r="R198" s="26"/>
      <c r="S198" s="26"/>
      <c r="T198" s="26"/>
      <c r="U198" s="26"/>
      <c r="V198" s="26"/>
      <c r="W198" s="26" t="s">
        <v>126</v>
      </c>
      <c r="X198" s="26" t="s">
        <v>127</v>
      </c>
      <c r="Y198" s="26" t="s">
        <v>108</v>
      </c>
      <c r="Z198" s="26" t="s">
        <v>108</v>
      </c>
      <c r="AA198" s="26" t="s">
        <v>127</v>
      </c>
      <c r="AB198" s="26" t="s">
        <v>127</v>
      </c>
      <c r="AC198" s="26">
        <v>15</v>
      </c>
      <c r="AD198" s="26">
        <v>45</v>
      </c>
      <c r="AE198" s="26">
        <v>45</v>
      </c>
      <c r="AF198" s="26" t="s">
        <v>592</v>
      </c>
      <c r="AG198" s="26" t="s">
        <v>773</v>
      </c>
      <c r="AH198" s="26"/>
      <c r="AI198" s="26"/>
      <c r="AJ198" s="26"/>
      <c r="AK198" s="26"/>
      <c r="AL198" s="26"/>
      <c r="AM198" s="26"/>
      <c r="AN198" s="26"/>
      <c r="AO198" s="26" t="s">
        <v>127</v>
      </c>
    </row>
    <row r="199" s="5" customFormat="1" ht="61" customHeight="1" spans="1:41">
      <c r="A199" s="25" t="s">
        <v>225</v>
      </c>
      <c r="B199" s="26" t="s">
        <v>774</v>
      </c>
      <c r="C199" s="26" t="s">
        <v>775</v>
      </c>
      <c r="D199" s="26" t="s">
        <v>134</v>
      </c>
      <c r="E199" s="26" t="s">
        <v>491</v>
      </c>
      <c r="F199" s="26" t="s">
        <v>129</v>
      </c>
      <c r="G199" s="26" t="s">
        <v>395</v>
      </c>
      <c r="H199" s="26" t="str">
        <f>VLOOKUP(E199,[1]Sheet1!$A$3:$C$16,2,FALSE)</f>
        <v>魏长芝</v>
      </c>
      <c r="I199" s="26">
        <v>20</v>
      </c>
      <c r="J199" s="26"/>
      <c r="K199" s="26"/>
      <c r="L199" s="28"/>
      <c r="M199" s="26"/>
      <c r="N199" s="26"/>
      <c r="O199" s="26">
        <v>20</v>
      </c>
      <c r="P199" s="25"/>
      <c r="Q199" s="41"/>
      <c r="R199" s="41"/>
      <c r="S199" s="26"/>
      <c r="T199" s="26"/>
      <c r="U199" s="26"/>
      <c r="V199" s="38"/>
      <c r="W199" s="26" t="s">
        <v>126</v>
      </c>
      <c r="X199" s="26" t="s">
        <v>108</v>
      </c>
      <c r="Y199" s="26" t="s">
        <v>108</v>
      </c>
      <c r="Z199" s="26" t="s">
        <v>108</v>
      </c>
      <c r="AA199" s="26" t="s">
        <v>108</v>
      </c>
      <c r="AB199" s="26" t="s">
        <v>127</v>
      </c>
      <c r="AC199" s="26">
        <v>20</v>
      </c>
      <c r="AD199" s="68">
        <v>70</v>
      </c>
      <c r="AE199" s="68">
        <v>70</v>
      </c>
      <c r="AF199" s="26" t="s">
        <v>428</v>
      </c>
      <c r="AG199" s="26" t="s">
        <v>429</v>
      </c>
      <c r="AH199" s="41"/>
      <c r="AI199" s="26"/>
      <c r="AJ199" s="26"/>
      <c r="AK199" s="26"/>
      <c r="AL199" s="26"/>
      <c r="AM199" s="26"/>
      <c r="AN199" s="25"/>
      <c r="AO199" s="26" t="s">
        <v>127</v>
      </c>
    </row>
    <row r="200" s="5" customFormat="1" ht="50" customHeight="1" spans="1:41">
      <c r="A200" s="25" t="s">
        <v>225</v>
      </c>
      <c r="B200" s="26" t="s">
        <v>776</v>
      </c>
      <c r="C200" s="26" t="s">
        <v>777</v>
      </c>
      <c r="D200" s="26" t="s">
        <v>134</v>
      </c>
      <c r="E200" s="26" t="s">
        <v>172</v>
      </c>
      <c r="F200" s="26" t="s">
        <v>129</v>
      </c>
      <c r="G200" s="26" t="s">
        <v>395</v>
      </c>
      <c r="H200" s="26" t="s">
        <v>438</v>
      </c>
      <c r="I200" s="26">
        <f>J200+O200+P200+Q200+R200+S200+T200+U200+V200</f>
        <v>120</v>
      </c>
      <c r="J200" s="26">
        <f>K200+L200+M200+N200</f>
        <v>0</v>
      </c>
      <c r="K200" s="26"/>
      <c r="L200" s="26"/>
      <c r="M200" s="26"/>
      <c r="N200" s="26"/>
      <c r="O200" s="26">
        <v>120</v>
      </c>
      <c r="P200" s="26"/>
      <c r="Q200" s="26"/>
      <c r="R200" s="26"/>
      <c r="S200" s="26"/>
      <c r="T200" s="26"/>
      <c r="U200" s="26"/>
      <c r="V200" s="26"/>
      <c r="W200" s="26" t="s">
        <v>126</v>
      </c>
      <c r="X200" s="26" t="s">
        <v>108</v>
      </c>
      <c r="Y200" s="26" t="s">
        <v>108</v>
      </c>
      <c r="Z200" s="26" t="s">
        <v>108</v>
      </c>
      <c r="AA200" s="26" t="s">
        <v>108</v>
      </c>
      <c r="AB200" s="26" t="s">
        <v>127</v>
      </c>
      <c r="AC200" s="26">
        <v>70</v>
      </c>
      <c r="AD200" s="26">
        <v>260</v>
      </c>
      <c r="AE200" s="26">
        <v>800</v>
      </c>
      <c r="AF200" s="26" t="s">
        <v>428</v>
      </c>
      <c r="AG200" s="26" t="s">
        <v>442</v>
      </c>
      <c r="AH200" s="26"/>
      <c r="AI200" s="26"/>
      <c r="AJ200" s="26"/>
      <c r="AK200" s="26"/>
      <c r="AL200" s="26"/>
      <c r="AM200" s="26"/>
      <c r="AN200" s="26"/>
      <c r="AO200" s="41" t="s">
        <v>108</v>
      </c>
    </row>
    <row r="201" s="5" customFormat="1" ht="61" customHeight="1" spans="1:41">
      <c r="A201" s="25" t="s">
        <v>225</v>
      </c>
      <c r="B201" s="26" t="s">
        <v>778</v>
      </c>
      <c r="C201" s="26" t="s">
        <v>779</v>
      </c>
      <c r="D201" s="26" t="s">
        <v>134</v>
      </c>
      <c r="E201" s="26" t="s">
        <v>471</v>
      </c>
      <c r="F201" s="26" t="s">
        <v>129</v>
      </c>
      <c r="G201" s="26" t="s">
        <v>395</v>
      </c>
      <c r="H201" s="26" t="str">
        <f>VLOOKUP(E201,[1]Sheet1!$A$3:$C$16,2,FALSE)</f>
        <v>饶顺海</v>
      </c>
      <c r="I201" s="26">
        <v>8</v>
      </c>
      <c r="J201" s="26"/>
      <c r="K201" s="26"/>
      <c r="L201" s="28"/>
      <c r="M201" s="26"/>
      <c r="N201" s="26"/>
      <c r="O201" s="26">
        <v>8</v>
      </c>
      <c r="P201" s="25"/>
      <c r="Q201" s="41"/>
      <c r="R201" s="41"/>
      <c r="S201" s="26"/>
      <c r="T201" s="26"/>
      <c r="U201" s="26"/>
      <c r="V201" s="38"/>
      <c r="W201" s="26" t="s">
        <v>126</v>
      </c>
      <c r="X201" s="26" t="s">
        <v>108</v>
      </c>
      <c r="Y201" s="26" t="s">
        <v>108</v>
      </c>
      <c r="Z201" s="26" t="s">
        <v>108</v>
      </c>
      <c r="AA201" s="26" t="s">
        <v>108</v>
      </c>
      <c r="AB201" s="26" t="s">
        <v>127</v>
      </c>
      <c r="AC201" s="26">
        <v>8</v>
      </c>
      <c r="AD201" s="68">
        <v>28</v>
      </c>
      <c r="AE201" s="68">
        <v>28</v>
      </c>
      <c r="AF201" s="26" t="s">
        <v>428</v>
      </c>
      <c r="AG201" s="26" t="s">
        <v>429</v>
      </c>
      <c r="AH201" s="41"/>
      <c r="AI201" s="26"/>
      <c r="AJ201" s="26"/>
      <c r="AK201" s="26"/>
      <c r="AL201" s="26"/>
      <c r="AM201" s="26"/>
      <c r="AN201" s="25"/>
      <c r="AO201" s="26" t="s">
        <v>127</v>
      </c>
    </row>
    <row r="202" s="5" customFormat="1" ht="61" customHeight="1" spans="1:41">
      <c r="A202" s="25" t="s">
        <v>225</v>
      </c>
      <c r="B202" s="26" t="s">
        <v>780</v>
      </c>
      <c r="C202" s="26" t="s">
        <v>781</v>
      </c>
      <c r="D202" s="26" t="s">
        <v>134</v>
      </c>
      <c r="E202" s="26" t="s">
        <v>464</v>
      </c>
      <c r="F202" s="26" t="s">
        <v>129</v>
      </c>
      <c r="G202" s="26" t="s">
        <v>395</v>
      </c>
      <c r="H202" s="26" t="s">
        <v>782</v>
      </c>
      <c r="I202" s="26">
        <v>10</v>
      </c>
      <c r="J202" s="26"/>
      <c r="K202" s="26"/>
      <c r="L202" s="26"/>
      <c r="M202" s="26"/>
      <c r="N202" s="26"/>
      <c r="O202" s="26">
        <v>10</v>
      </c>
      <c r="P202" s="26"/>
      <c r="Q202" s="26"/>
      <c r="R202" s="26"/>
      <c r="S202" s="26"/>
      <c r="T202" s="26"/>
      <c r="U202" s="26"/>
      <c r="V202" s="26"/>
      <c r="W202" s="26" t="s">
        <v>126</v>
      </c>
      <c r="X202" s="26" t="s">
        <v>127</v>
      </c>
      <c r="Y202" s="26" t="s">
        <v>108</v>
      </c>
      <c r="Z202" s="26" t="s">
        <v>108</v>
      </c>
      <c r="AA202" s="26" t="s">
        <v>127</v>
      </c>
      <c r="AB202" s="26" t="s">
        <v>127</v>
      </c>
      <c r="AC202" s="26">
        <v>10</v>
      </c>
      <c r="AD202" s="26">
        <v>30</v>
      </c>
      <c r="AE202" s="26">
        <v>30</v>
      </c>
      <c r="AF202" s="26" t="s">
        <v>592</v>
      </c>
      <c r="AG202" s="26" t="s">
        <v>616</v>
      </c>
      <c r="AH202" s="26"/>
      <c r="AI202" s="26"/>
      <c r="AJ202" s="26"/>
      <c r="AK202" s="26"/>
      <c r="AL202" s="26"/>
      <c r="AM202" s="26"/>
      <c r="AN202" s="26"/>
      <c r="AO202" s="26" t="s">
        <v>127</v>
      </c>
    </row>
    <row r="203" s="5" customFormat="1" ht="61" customHeight="1" spans="1:41">
      <c r="A203" s="25" t="s">
        <v>225</v>
      </c>
      <c r="B203" s="26" t="s">
        <v>783</v>
      </c>
      <c r="C203" s="26" t="s">
        <v>784</v>
      </c>
      <c r="D203" s="26" t="s">
        <v>134</v>
      </c>
      <c r="E203" s="26" t="s">
        <v>502</v>
      </c>
      <c r="F203" s="26" t="s">
        <v>129</v>
      </c>
      <c r="G203" s="26" t="s">
        <v>395</v>
      </c>
      <c r="H203" s="26" t="s">
        <v>785</v>
      </c>
      <c r="I203" s="26">
        <v>10</v>
      </c>
      <c r="J203" s="26"/>
      <c r="K203" s="26"/>
      <c r="L203" s="26"/>
      <c r="M203" s="26"/>
      <c r="N203" s="26"/>
      <c r="O203" s="26">
        <v>10</v>
      </c>
      <c r="P203" s="26"/>
      <c r="Q203" s="26"/>
      <c r="R203" s="26"/>
      <c r="S203" s="26"/>
      <c r="T203" s="26"/>
      <c r="U203" s="26"/>
      <c r="V203" s="26"/>
      <c r="W203" s="26" t="s">
        <v>126</v>
      </c>
      <c r="X203" s="26" t="s">
        <v>127</v>
      </c>
      <c r="Y203" s="26" t="s">
        <v>108</v>
      </c>
      <c r="Z203" s="26" t="s">
        <v>108</v>
      </c>
      <c r="AA203" s="26" t="s">
        <v>127</v>
      </c>
      <c r="AB203" s="26" t="s">
        <v>127</v>
      </c>
      <c r="AC203" s="26">
        <v>15</v>
      </c>
      <c r="AD203" s="26">
        <v>45</v>
      </c>
      <c r="AE203" s="26">
        <v>45</v>
      </c>
      <c r="AF203" s="26" t="s">
        <v>592</v>
      </c>
      <c r="AG203" s="26" t="s">
        <v>773</v>
      </c>
      <c r="AH203" s="26"/>
      <c r="AI203" s="26"/>
      <c r="AJ203" s="26"/>
      <c r="AK203" s="26"/>
      <c r="AL203" s="26"/>
      <c r="AM203" s="26"/>
      <c r="AN203" s="26"/>
      <c r="AO203" s="26" t="s">
        <v>127</v>
      </c>
    </row>
    <row r="204" s="5" customFormat="1" ht="61" customHeight="1" spans="1:41">
      <c r="A204" s="25" t="s">
        <v>225</v>
      </c>
      <c r="B204" s="26" t="s">
        <v>786</v>
      </c>
      <c r="C204" s="26" t="s">
        <v>775</v>
      </c>
      <c r="D204" s="26" t="s">
        <v>134</v>
      </c>
      <c r="E204" s="26" t="s">
        <v>491</v>
      </c>
      <c r="F204" s="26" t="s">
        <v>129</v>
      </c>
      <c r="G204" s="26" t="s">
        <v>395</v>
      </c>
      <c r="H204" s="26" t="s">
        <v>591</v>
      </c>
      <c r="I204" s="26">
        <v>20</v>
      </c>
      <c r="J204" s="26"/>
      <c r="K204" s="26"/>
      <c r="L204" s="26"/>
      <c r="M204" s="26"/>
      <c r="N204" s="26"/>
      <c r="O204" s="26">
        <v>20</v>
      </c>
      <c r="P204" s="26"/>
      <c r="Q204" s="26"/>
      <c r="R204" s="26"/>
      <c r="S204" s="26"/>
      <c r="T204" s="26"/>
      <c r="U204" s="26"/>
      <c r="V204" s="26"/>
      <c r="W204" s="26" t="s">
        <v>126</v>
      </c>
      <c r="X204" s="26" t="s">
        <v>127</v>
      </c>
      <c r="Y204" s="26" t="s">
        <v>108</v>
      </c>
      <c r="Z204" s="26" t="s">
        <v>108</v>
      </c>
      <c r="AA204" s="26" t="s">
        <v>127</v>
      </c>
      <c r="AB204" s="26" t="s">
        <v>127</v>
      </c>
      <c r="AC204" s="26">
        <v>20</v>
      </c>
      <c r="AD204" s="26">
        <v>60</v>
      </c>
      <c r="AE204" s="26">
        <v>60</v>
      </c>
      <c r="AF204" s="26" t="s">
        <v>592</v>
      </c>
      <c r="AG204" s="26" t="s">
        <v>446</v>
      </c>
      <c r="AH204" s="26"/>
      <c r="AI204" s="26"/>
      <c r="AJ204" s="26"/>
      <c r="AK204" s="26"/>
      <c r="AL204" s="26"/>
      <c r="AM204" s="26"/>
      <c r="AN204" s="26"/>
      <c r="AO204" s="26" t="s">
        <v>127</v>
      </c>
    </row>
    <row r="205" s="5" customFormat="1" ht="61" customHeight="1" spans="1:41">
      <c r="A205" s="25" t="s">
        <v>225</v>
      </c>
      <c r="B205" s="26" t="s">
        <v>787</v>
      </c>
      <c r="C205" s="26" t="s">
        <v>779</v>
      </c>
      <c r="D205" s="26" t="s">
        <v>134</v>
      </c>
      <c r="E205" s="26" t="s">
        <v>471</v>
      </c>
      <c r="F205" s="26" t="s">
        <v>129</v>
      </c>
      <c r="G205" s="26" t="s">
        <v>395</v>
      </c>
      <c r="H205" s="26" t="s">
        <v>137</v>
      </c>
      <c r="I205" s="26">
        <v>8</v>
      </c>
      <c r="J205" s="26"/>
      <c r="K205" s="26"/>
      <c r="L205" s="26"/>
      <c r="M205" s="26"/>
      <c r="N205" s="26"/>
      <c r="O205" s="26">
        <v>8</v>
      </c>
      <c r="P205" s="26"/>
      <c r="Q205" s="26"/>
      <c r="R205" s="26"/>
      <c r="S205" s="26"/>
      <c r="T205" s="26"/>
      <c r="U205" s="26"/>
      <c r="V205" s="26"/>
      <c r="W205" s="26" t="s">
        <v>126</v>
      </c>
      <c r="X205" s="26" t="s">
        <v>127</v>
      </c>
      <c r="Y205" s="26" t="s">
        <v>108</v>
      </c>
      <c r="Z205" s="26" t="s">
        <v>108</v>
      </c>
      <c r="AA205" s="26" t="s">
        <v>127</v>
      </c>
      <c r="AB205" s="26" t="s">
        <v>127</v>
      </c>
      <c r="AC205" s="26">
        <v>8</v>
      </c>
      <c r="AD205" s="26">
        <v>30</v>
      </c>
      <c r="AE205" s="26">
        <v>30</v>
      </c>
      <c r="AF205" s="26" t="s">
        <v>592</v>
      </c>
      <c r="AG205" s="26" t="s">
        <v>616</v>
      </c>
      <c r="AH205" s="26"/>
      <c r="AI205" s="26"/>
      <c r="AJ205" s="26"/>
      <c r="AK205" s="26"/>
      <c r="AL205" s="26"/>
      <c r="AM205" s="26"/>
      <c r="AN205" s="26"/>
      <c r="AO205" s="26" t="s">
        <v>127</v>
      </c>
    </row>
    <row r="206" s="5" customFormat="1" ht="61" customHeight="1" spans="1:41">
      <c r="A206" s="25" t="s">
        <v>225</v>
      </c>
      <c r="B206" s="26" t="s">
        <v>788</v>
      </c>
      <c r="C206" s="26" t="s">
        <v>789</v>
      </c>
      <c r="D206" s="26" t="s">
        <v>134</v>
      </c>
      <c r="E206" s="26" t="s">
        <v>172</v>
      </c>
      <c r="F206" s="26" t="s">
        <v>129</v>
      </c>
      <c r="G206" s="26" t="s">
        <v>395</v>
      </c>
      <c r="H206" s="26" t="s">
        <v>768</v>
      </c>
      <c r="I206" s="26">
        <v>100</v>
      </c>
      <c r="J206" s="26"/>
      <c r="K206" s="26"/>
      <c r="L206" s="26"/>
      <c r="M206" s="26"/>
      <c r="N206" s="26"/>
      <c r="O206" s="26">
        <v>100</v>
      </c>
      <c r="P206" s="26"/>
      <c r="Q206" s="26"/>
      <c r="R206" s="26"/>
      <c r="S206" s="26"/>
      <c r="T206" s="26"/>
      <c r="U206" s="26"/>
      <c r="V206" s="26"/>
      <c r="W206" s="26" t="s">
        <v>126</v>
      </c>
      <c r="X206" s="26" t="s">
        <v>127</v>
      </c>
      <c r="Y206" s="26" t="s">
        <v>108</v>
      </c>
      <c r="Z206" s="26" t="s">
        <v>108</v>
      </c>
      <c r="AA206" s="26" t="s">
        <v>127</v>
      </c>
      <c r="AB206" s="26" t="s">
        <v>127</v>
      </c>
      <c r="AC206" s="26">
        <v>50</v>
      </c>
      <c r="AD206" s="26">
        <v>150</v>
      </c>
      <c r="AE206" s="26">
        <v>150</v>
      </c>
      <c r="AF206" s="26" t="s">
        <v>592</v>
      </c>
      <c r="AG206" s="26" t="s">
        <v>449</v>
      </c>
      <c r="AH206" s="26"/>
      <c r="AI206" s="26"/>
      <c r="AJ206" s="26"/>
      <c r="AK206" s="26"/>
      <c r="AL206" s="26"/>
      <c r="AM206" s="26"/>
      <c r="AN206" s="26"/>
      <c r="AO206" s="26" t="s">
        <v>127</v>
      </c>
    </row>
    <row r="207" s="5" customFormat="1" ht="71.25" spans="1:41">
      <c r="A207" s="25" t="s">
        <v>225</v>
      </c>
      <c r="B207" s="26" t="s">
        <v>790</v>
      </c>
      <c r="C207" s="26" t="s">
        <v>791</v>
      </c>
      <c r="D207" s="26" t="s">
        <v>134</v>
      </c>
      <c r="E207" s="26" t="s">
        <v>486</v>
      </c>
      <c r="F207" s="26" t="s">
        <v>129</v>
      </c>
      <c r="G207" s="26" t="s">
        <v>395</v>
      </c>
      <c r="H207" s="26" t="s">
        <v>137</v>
      </c>
      <c r="I207" s="56">
        <v>20</v>
      </c>
      <c r="J207" s="56"/>
      <c r="K207" s="26"/>
      <c r="L207" s="56"/>
      <c r="M207" s="26"/>
      <c r="N207" s="26"/>
      <c r="O207" s="56">
        <v>20</v>
      </c>
      <c r="P207" s="26"/>
      <c r="Q207" s="26"/>
      <c r="R207" s="26"/>
      <c r="S207" s="26"/>
      <c r="T207" s="26"/>
      <c r="U207" s="26"/>
      <c r="V207" s="26"/>
      <c r="W207" s="26" t="s">
        <v>126</v>
      </c>
      <c r="X207" s="26" t="s">
        <v>127</v>
      </c>
      <c r="Y207" s="26" t="s">
        <v>108</v>
      </c>
      <c r="Z207" s="26" t="s">
        <v>108</v>
      </c>
      <c r="AA207" s="26" t="s">
        <v>127</v>
      </c>
      <c r="AB207" s="26" t="s">
        <v>127</v>
      </c>
      <c r="AC207" s="26">
        <v>15</v>
      </c>
      <c r="AD207" s="26">
        <v>45</v>
      </c>
      <c r="AE207" s="26">
        <v>45</v>
      </c>
      <c r="AF207" s="26" t="s">
        <v>592</v>
      </c>
      <c r="AG207" s="26" t="s">
        <v>773</v>
      </c>
      <c r="AH207" s="26"/>
      <c r="AI207" s="26"/>
      <c r="AJ207" s="26"/>
      <c r="AK207" s="26"/>
      <c r="AL207" s="26"/>
      <c r="AM207" s="26"/>
      <c r="AN207" s="26"/>
      <c r="AO207" s="26" t="s">
        <v>127</v>
      </c>
    </row>
    <row r="208" s="5" customFormat="1" ht="88" customHeight="1" spans="1:41">
      <c r="A208" s="25" t="s">
        <v>225</v>
      </c>
      <c r="B208" s="26" t="s">
        <v>792</v>
      </c>
      <c r="C208" s="26" t="s">
        <v>793</v>
      </c>
      <c r="D208" s="26" t="s">
        <v>794</v>
      </c>
      <c r="E208" s="26" t="s">
        <v>795</v>
      </c>
      <c r="F208" s="26">
        <v>2020</v>
      </c>
      <c r="G208" s="26" t="s">
        <v>395</v>
      </c>
      <c r="H208" s="26" t="s">
        <v>796</v>
      </c>
      <c r="I208" s="41">
        <v>120</v>
      </c>
      <c r="J208" s="25"/>
      <c r="K208" s="25"/>
      <c r="L208" s="25"/>
      <c r="M208" s="26"/>
      <c r="N208" s="26"/>
      <c r="O208" s="41">
        <v>120</v>
      </c>
      <c r="P208" s="26"/>
      <c r="Q208" s="26"/>
      <c r="R208" s="26"/>
      <c r="S208" s="26"/>
      <c r="T208" s="26"/>
      <c r="U208" s="26"/>
      <c r="V208" s="26"/>
      <c r="W208" s="26" t="s">
        <v>126</v>
      </c>
      <c r="X208" s="26" t="s">
        <v>108</v>
      </c>
      <c r="Y208" s="26" t="s">
        <v>108</v>
      </c>
      <c r="Z208" s="26" t="s">
        <v>108</v>
      </c>
      <c r="AA208" s="26" t="s">
        <v>108</v>
      </c>
      <c r="AB208" s="26" t="s">
        <v>127</v>
      </c>
      <c r="AC208" s="26">
        <v>148</v>
      </c>
      <c r="AD208" s="26">
        <v>440</v>
      </c>
      <c r="AE208" s="56">
        <v>1517</v>
      </c>
      <c r="AF208" s="26" t="s">
        <v>797</v>
      </c>
      <c r="AG208" s="26" t="s">
        <v>798</v>
      </c>
      <c r="AH208" s="41"/>
      <c r="AI208" s="26"/>
      <c r="AJ208" s="26"/>
      <c r="AK208" s="26"/>
      <c r="AL208" s="26"/>
      <c r="AM208" s="26"/>
      <c r="AN208" s="25"/>
      <c r="AO208" s="26" t="s">
        <v>127</v>
      </c>
    </row>
    <row r="209" s="5" customFormat="1" ht="88" customHeight="1" spans="1:41">
      <c r="A209" s="25" t="s">
        <v>225</v>
      </c>
      <c r="B209" s="26" t="s">
        <v>799</v>
      </c>
      <c r="C209" s="26" t="s">
        <v>800</v>
      </c>
      <c r="D209" s="26" t="s">
        <v>794</v>
      </c>
      <c r="E209" s="26" t="s">
        <v>795</v>
      </c>
      <c r="F209" s="26">
        <v>2020</v>
      </c>
      <c r="G209" s="26" t="s">
        <v>395</v>
      </c>
      <c r="H209" s="26" t="s">
        <v>796</v>
      </c>
      <c r="I209" s="26">
        <v>30</v>
      </c>
      <c r="J209" s="26"/>
      <c r="K209" s="26"/>
      <c r="L209" s="26"/>
      <c r="M209" s="26"/>
      <c r="N209" s="26"/>
      <c r="O209" s="26">
        <v>30</v>
      </c>
      <c r="P209" s="26"/>
      <c r="Q209" s="26"/>
      <c r="R209" s="26"/>
      <c r="S209" s="26"/>
      <c r="T209" s="26"/>
      <c r="U209" s="26"/>
      <c r="V209" s="26"/>
      <c r="W209" s="26" t="s">
        <v>126</v>
      </c>
      <c r="X209" s="26" t="s">
        <v>108</v>
      </c>
      <c r="Y209" s="26" t="s">
        <v>108</v>
      </c>
      <c r="Z209" s="26" t="s">
        <v>108</v>
      </c>
      <c r="AA209" s="26" t="s">
        <v>108</v>
      </c>
      <c r="AB209" s="26" t="s">
        <v>127</v>
      </c>
      <c r="AC209" s="26">
        <v>148</v>
      </c>
      <c r="AD209" s="26">
        <v>440</v>
      </c>
      <c r="AE209" s="56">
        <v>1517</v>
      </c>
      <c r="AF209" s="26" t="s">
        <v>797</v>
      </c>
      <c r="AG209" s="26" t="s">
        <v>801</v>
      </c>
      <c r="AH209" s="41"/>
      <c r="AI209" s="26"/>
      <c r="AJ209" s="26"/>
      <c r="AK209" s="26"/>
      <c r="AL209" s="26"/>
      <c r="AM209" s="26"/>
      <c r="AN209" s="25"/>
      <c r="AO209" s="26" t="s">
        <v>127</v>
      </c>
    </row>
    <row r="210" s="5" customFormat="1" ht="88" customHeight="1" spans="1:41">
      <c r="A210" s="25" t="s">
        <v>225</v>
      </c>
      <c r="B210" s="26" t="s">
        <v>802</v>
      </c>
      <c r="C210" s="26" t="s">
        <v>803</v>
      </c>
      <c r="D210" s="26" t="s">
        <v>794</v>
      </c>
      <c r="E210" s="26" t="s">
        <v>795</v>
      </c>
      <c r="F210" s="26">
        <v>2020</v>
      </c>
      <c r="G210" s="26" t="s">
        <v>395</v>
      </c>
      <c r="H210" s="26" t="s">
        <v>796</v>
      </c>
      <c r="I210" s="26">
        <v>200</v>
      </c>
      <c r="J210" s="26"/>
      <c r="K210" s="26"/>
      <c r="L210" s="26"/>
      <c r="M210" s="26"/>
      <c r="N210" s="26"/>
      <c r="O210" s="26">
        <v>200</v>
      </c>
      <c r="P210" s="26"/>
      <c r="Q210" s="26"/>
      <c r="R210" s="26"/>
      <c r="S210" s="26"/>
      <c r="T210" s="26"/>
      <c r="U210" s="26"/>
      <c r="V210" s="26"/>
      <c r="W210" s="26" t="s">
        <v>126</v>
      </c>
      <c r="X210" s="26" t="s">
        <v>108</v>
      </c>
      <c r="Y210" s="26" t="s">
        <v>108</v>
      </c>
      <c r="Z210" s="26" t="s">
        <v>127</v>
      </c>
      <c r="AA210" s="26" t="s">
        <v>108</v>
      </c>
      <c r="AB210" s="26" t="s">
        <v>127</v>
      </c>
      <c r="AC210" s="26">
        <v>148</v>
      </c>
      <c r="AD210" s="26">
        <v>440</v>
      </c>
      <c r="AE210" s="56">
        <v>1517</v>
      </c>
      <c r="AF210" s="26" t="s">
        <v>797</v>
      </c>
      <c r="AG210" s="26" t="s">
        <v>801</v>
      </c>
      <c r="AH210" s="41"/>
      <c r="AI210" s="26"/>
      <c r="AJ210" s="26"/>
      <c r="AK210" s="26"/>
      <c r="AL210" s="26"/>
      <c r="AM210" s="26"/>
      <c r="AN210" s="25"/>
      <c r="AO210" s="26" t="s">
        <v>127</v>
      </c>
    </row>
    <row r="211" s="5" customFormat="1" ht="88" customHeight="1" spans="1:41">
      <c r="A211" s="25" t="s">
        <v>225</v>
      </c>
      <c r="B211" s="26" t="s">
        <v>804</v>
      </c>
      <c r="C211" s="26" t="s">
        <v>805</v>
      </c>
      <c r="D211" s="26" t="s">
        <v>794</v>
      </c>
      <c r="E211" s="26" t="s">
        <v>806</v>
      </c>
      <c r="F211" s="26">
        <v>2020</v>
      </c>
      <c r="G211" s="26" t="s">
        <v>395</v>
      </c>
      <c r="H211" s="26" t="s">
        <v>807</v>
      </c>
      <c r="I211" s="26">
        <v>50</v>
      </c>
      <c r="J211" s="26"/>
      <c r="K211" s="26"/>
      <c r="L211" s="26"/>
      <c r="M211" s="26"/>
      <c r="N211" s="26"/>
      <c r="O211" s="26">
        <v>10</v>
      </c>
      <c r="P211" s="26"/>
      <c r="Q211" s="26"/>
      <c r="R211" s="26"/>
      <c r="S211" s="26"/>
      <c r="T211" s="26"/>
      <c r="U211" s="26"/>
      <c r="V211" s="26">
        <v>40</v>
      </c>
      <c r="W211" s="26" t="s">
        <v>126</v>
      </c>
      <c r="X211" s="26" t="s">
        <v>108</v>
      </c>
      <c r="Y211" s="26" t="s">
        <v>108</v>
      </c>
      <c r="Z211" s="26" t="s">
        <v>127</v>
      </c>
      <c r="AA211" s="26" t="s">
        <v>127</v>
      </c>
      <c r="AB211" s="26" t="s">
        <v>127</v>
      </c>
      <c r="AC211" s="26">
        <v>82</v>
      </c>
      <c r="AD211" s="26">
        <v>259</v>
      </c>
      <c r="AE211" s="56">
        <v>1171</v>
      </c>
      <c r="AF211" s="26" t="s">
        <v>808</v>
      </c>
      <c r="AG211" s="26" t="s">
        <v>809</v>
      </c>
      <c r="AH211" s="41"/>
      <c r="AI211" s="26"/>
      <c r="AJ211" s="26"/>
      <c r="AK211" s="26"/>
      <c r="AL211" s="26"/>
      <c r="AM211" s="26"/>
      <c r="AN211" s="25"/>
      <c r="AO211" s="26" t="s">
        <v>127</v>
      </c>
    </row>
    <row r="212" s="5" customFormat="1" ht="88" customHeight="1" spans="1:41">
      <c r="A212" s="25" t="s">
        <v>225</v>
      </c>
      <c r="B212" s="26" t="s">
        <v>810</v>
      </c>
      <c r="C212" s="26" t="s">
        <v>811</v>
      </c>
      <c r="D212" s="26" t="s">
        <v>794</v>
      </c>
      <c r="E212" s="26" t="s">
        <v>812</v>
      </c>
      <c r="F212" s="26">
        <v>2020</v>
      </c>
      <c r="G212" s="26" t="s">
        <v>395</v>
      </c>
      <c r="H212" s="26" t="s">
        <v>813</v>
      </c>
      <c r="I212" s="26">
        <v>50</v>
      </c>
      <c r="J212" s="26"/>
      <c r="K212" s="26"/>
      <c r="L212" s="26"/>
      <c r="M212" s="26"/>
      <c r="N212" s="26"/>
      <c r="O212" s="26">
        <v>50</v>
      </c>
      <c r="P212" s="26"/>
      <c r="Q212" s="26"/>
      <c r="R212" s="26"/>
      <c r="S212" s="26"/>
      <c r="T212" s="26"/>
      <c r="U212" s="26"/>
      <c r="V212" s="26"/>
      <c r="W212" s="26" t="s">
        <v>126</v>
      </c>
      <c r="X212" s="26" t="s">
        <v>108</v>
      </c>
      <c r="Y212" s="26" t="s">
        <v>127</v>
      </c>
      <c r="Z212" s="26" t="s">
        <v>127</v>
      </c>
      <c r="AA212" s="26" t="s">
        <v>108</v>
      </c>
      <c r="AB212" s="26" t="s">
        <v>127</v>
      </c>
      <c r="AC212" s="26">
        <v>72</v>
      </c>
      <c r="AD212" s="26">
        <v>281</v>
      </c>
      <c r="AE212" s="26">
        <v>1631</v>
      </c>
      <c r="AF212" s="26" t="s">
        <v>797</v>
      </c>
      <c r="AG212" s="26" t="s">
        <v>814</v>
      </c>
      <c r="AH212" s="41"/>
      <c r="AI212" s="26"/>
      <c r="AJ212" s="26"/>
      <c r="AK212" s="26"/>
      <c r="AL212" s="26"/>
      <c r="AM212" s="26"/>
      <c r="AN212" s="25"/>
      <c r="AO212" s="26" t="s">
        <v>127</v>
      </c>
    </row>
    <row r="213" s="5" customFormat="1" ht="88" customHeight="1" spans="1:41">
      <c r="A213" s="25" t="s">
        <v>225</v>
      </c>
      <c r="B213" s="26" t="s">
        <v>815</v>
      </c>
      <c r="C213" s="26" t="s">
        <v>816</v>
      </c>
      <c r="D213" s="26" t="s">
        <v>794</v>
      </c>
      <c r="E213" s="26" t="s">
        <v>812</v>
      </c>
      <c r="F213" s="26">
        <v>2020</v>
      </c>
      <c r="G213" s="26" t="s">
        <v>395</v>
      </c>
      <c r="H213" s="26" t="s">
        <v>813</v>
      </c>
      <c r="I213" s="26">
        <v>100</v>
      </c>
      <c r="J213" s="26"/>
      <c r="K213" s="26"/>
      <c r="L213" s="26"/>
      <c r="M213" s="26"/>
      <c r="N213" s="26"/>
      <c r="O213" s="26">
        <v>100</v>
      </c>
      <c r="P213" s="26"/>
      <c r="Q213" s="26"/>
      <c r="R213" s="26"/>
      <c r="S213" s="26"/>
      <c r="T213" s="26"/>
      <c r="U213" s="26"/>
      <c r="V213" s="26"/>
      <c r="W213" s="26" t="s">
        <v>126</v>
      </c>
      <c r="X213" s="26" t="s">
        <v>108</v>
      </c>
      <c r="Y213" s="26" t="s">
        <v>127</v>
      </c>
      <c r="Z213" s="26" t="s">
        <v>127</v>
      </c>
      <c r="AA213" s="26" t="s">
        <v>108</v>
      </c>
      <c r="AB213" s="26" t="s">
        <v>127</v>
      </c>
      <c r="AC213" s="26">
        <v>72</v>
      </c>
      <c r="AD213" s="26">
        <v>281</v>
      </c>
      <c r="AE213" s="26">
        <v>1631</v>
      </c>
      <c r="AF213" s="26" t="s">
        <v>797</v>
      </c>
      <c r="AG213" s="26" t="s">
        <v>814</v>
      </c>
      <c r="AH213" s="41"/>
      <c r="AI213" s="26"/>
      <c r="AJ213" s="26"/>
      <c r="AK213" s="26"/>
      <c r="AL213" s="26"/>
      <c r="AM213" s="26"/>
      <c r="AN213" s="25"/>
      <c r="AO213" s="26" t="s">
        <v>127</v>
      </c>
    </row>
    <row r="214" s="5" customFormat="1" ht="88" customHeight="1" spans="1:41">
      <c r="A214" s="25" t="s">
        <v>225</v>
      </c>
      <c r="B214" s="26" t="s">
        <v>817</v>
      </c>
      <c r="C214" s="26" t="s">
        <v>818</v>
      </c>
      <c r="D214" s="26" t="s">
        <v>794</v>
      </c>
      <c r="E214" s="26" t="s">
        <v>812</v>
      </c>
      <c r="F214" s="26">
        <v>2020</v>
      </c>
      <c r="G214" s="26" t="s">
        <v>395</v>
      </c>
      <c r="H214" s="26" t="s">
        <v>813</v>
      </c>
      <c r="I214" s="26">
        <v>30</v>
      </c>
      <c r="J214" s="26"/>
      <c r="K214" s="26"/>
      <c r="L214" s="26"/>
      <c r="M214" s="26"/>
      <c r="N214" s="26"/>
      <c r="O214" s="26">
        <v>30</v>
      </c>
      <c r="P214" s="26"/>
      <c r="Q214" s="26"/>
      <c r="R214" s="26"/>
      <c r="S214" s="26"/>
      <c r="T214" s="26"/>
      <c r="U214" s="26"/>
      <c r="V214" s="26"/>
      <c r="W214" s="26" t="s">
        <v>126</v>
      </c>
      <c r="X214" s="26" t="s">
        <v>108</v>
      </c>
      <c r="Y214" s="26" t="s">
        <v>127</v>
      </c>
      <c r="Z214" s="26" t="s">
        <v>108</v>
      </c>
      <c r="AA214" s="26" t="s">
        <v>108</v>
      </c>
      <c r="AB214" s="26" t="s">
        <v>127</v>
      </c>
      <c r="AC214" s="26">
        <v>72</v>
      </c>
      <c r="AD214" s="26">
        <v>281</v>
      </c>
      <c r="AE214" s="26">
        <v>1631</v>
      </c>
      <c r="AF214" s="26" t="s">
        <v>797</v>
      </c>
      <c r="AG214" s="26" t="s">
        <v>814</v>
      </c>
      <c r="AH214" s="41"/>
      <c r="AI214" s="26"/>
      <c r="AJ214" s="26"/>
      <c r="AK214" s="26"/>
      <c r="AL214" s="26"/>
      <c r="AM214" s="26"/>
      <c r="AN214" s="25"/>
      <c r="AO214" s="26" t="s">
        <v>127</v>
      </c>
    </row>
    <row r="215" s="5" customFormat="1" ht="88" customHeight="1" spans="1:41">
      <c r="A215" s="25" t="s">
        <v>225</v>
      </c>
      <c r="B215" s="26" t="s">
        <v>819</v>
      </c>
      <c r="C215" s="26" t="s">
        <v>820</v>
      </c>
      <c r="D215" s="26" t="s">
        <v>794</v>
      </c>
      <c r="E215" s="26" t="s">
        <v>821</v>
      </c>
      <c r="F215" s="26">
        <v>2020</v>
      </c>
      <c r="G215" s="26" t="s">
        <v>395</v>
      </c>
      <c r="H215" s="26" t="s">
        <v>822</v>
      </c>
      <c r="I215" s="26">
        <v>20</v>
      </c>
      <c r="J215" s="26"/>
      <c r="K215" s="26"/>
      <c r="L215" s="26"/>
      <c r="M215" s="26"/>
      <c r="N215" s="26"/>
      <c r="O215" s="26">
        <v>20</v>
      </c>
      <c r="P215" s="26"/>
      <c r="Q215" s="26"/>
      <c r="R215" s="26"/>
      <c r="S215" s="26"/>
      <c r="T215" s="26"/>
      <c r="U215" s="26"/>
      <c r="V215" s="26"/>
      <c r="W215" s="26" t="s">
        <v>126</v>
      </c>
      <c r="X215" s="26" t="s">
        <v>108</v>
      </c>
      <c r="Y215" s="26" t="s">
        <v>108</v>
      </c>
      <c r="Z215" s="26" t="s">
        <v>108</v>
      </c>
      <c r="AA215" s="41" t="s">
        <v>127</v>
      </c>
      <c r="AB215" s="26" t="s">
        <v>127</v>
      </c>
      <c r="AC215" s="26">
        <v>103</v>
      </c>
      <c r="AD215" s="26">
        <v>298</v>
      </c>
      <c r="AE215" s="56">
        <v>1183</v>
      </c>
      <c r="AF215" s="26" t="s">
        <v>823</v>
      </c>
      <c r="AG215" s="26" t="s">
        <v>824</v>
      </c>
      <c r="AH215" s="41"/>
      <c r="AI215" s="26"/>
      <c r="AJ215" s="26"/>
      <c r="AK215" s="26"/>
      <c r="AL215" s="26"/>
      <c r="AM215" s="26"/>
      <c r="AN215" s="25"/>
      <c r="AO215" s="26" t="s">
        <v>127</v>
      </c>
    </row>
    <row r="216" s="5" customFormat="1" ht="88" customHeight="1" spans="1:41">
      <c r="A216" s="25" t="s">
        <v>225</v>
      </c>
      <c r="B216" s="26" t="s">
        <v>825</v>
      </c>
      <c r="C216" s="26" t="s">
        <v>826</v>
      </c>
      <c r="D216" s="26" t="s">
        <v>794</v>
      </c>
      <c r="E216" s="26" t="s">
        <v>821</v>
      </c>
      <c r="F216" s="26">
        <v>2020</v>
      </c>
      <c r="G216" s="26" t="s">
        <v>395</v>
      </c>
      <c r="H216" s="26" t="s">
        <v>822</v>
      </c>
      <c r="I216" s="26">
        <v>135</v>
      </c>
      <c r="J216" s="26"/>
      <c r="K216" s="26"/>
      <c r="L216" s="26"/>
      <c r="M216" s="26"/>
      <c r="N216" s="26"/>
      <c r="O216" s="26">
        <v>135</v>
      </c>
      <c r="P216" s="26"/>
      <c r="Q216" s="26"/>
      <c r="R216" s="26"/>
      <c r="S216" s="26"/>
      <c r="T216" s="26"/>
      <c r="U216" s="26"/>
      <c r="V216" s="26"/>
      <c r="W216" s="26" t="s">
        <v>126</v>
      </c>
      <c r="X216" s="26" t="s">
        <v>108</v>
      </c>
      <c r="Y216" s="26" t="s">
        <v>108</v>
      </c>
      <c r="Z216" s="26" t="s">
        <v>127</v>
      </c>
      <c r="AA216" s="26" t="s">
        <v>108</v>
      </c>
      <c r="AB216" s="26" t="s">
        <v>127</v>
      </c>
      <c r="AC216" s="26">
        <v>103</v>
      </c>
      <c r="AD216" s="26">
        <v>298</v>
      </c>
      <c r="AE216" s="56">
        <v>1183</v>
      </c>
      <c r="AF216" s="26" t="s">
        <v>827</v>
      </c>
      <c r="AG216" s="26" t="s">
        <v>828</v>
      </c>
      <c r="AH216" s="41"/>
      <c r="AI216" s="26"/>
      <c r="AJ216" s="26"/>
      <c r="AK216" s="26"/>
      <c r="AL216" s="26"/>
      <c r="AM216" s="26"/>
      <c r="AN216" s="25"/>
      <c r="AO216" s="26" t="s">
        <v>127</v>
      </c>
    </row>
    <row r="217" s="5" customFormat="1" ht="88" customHeight="1" spans="1:41">
      <c r="A217" s="25" t="s">
        <v>225</v>
      </c>
      <c r="B217" s="26" t="s">
        <v>829</v>
      </c>
      <c r="C217" s="26" t="s">
        <v>830</v>
      </c>
      <c r="D217" s="26" t="s">
        <v>794</v>
      </c>
      <c r="E217" s="26" t="s">
        <v>821</v>
      </c>
      <c r="F217" s="26">
        <v>2020</v>
      </c>
      <c r="G217" s="26" t="s">
        <v>395</v>
      </c>
      <c r="H217" s="26" t="s">
        <v>822</v>
      </c>
      <c r="I217" s="26">
        <v>40</v>
      </c>
      <c r="J217" s="26"/>
      <c r="K217" s="26"/>
      <c r="L217" s="26"/>
      <c r="M217" s="26"/>
      <c r="N217" s="26"/>
      <c r="O217" s="26">
        <v>40</v>
      </c>
      <c r="P217" s="26"/>
      <c r="Q217" s="26"/>
      <c r="R217" s="26"/>
      <c r="S217" s="26"/>
      <c r="T217" s="26"/>
      <c r="U217" s="26"/>
      <c r="V217" s="26"/>
      <c r="W217" s="26" t="s">
        <v>126</v>
      </c>
      <c r="X217" s="26" t="s">
        <v>108</v>
      </c>
      <c r="Y217" s="26" t="s">
        <v>108</v>
      </c>
      <c r="Z217" s="26" t="s">
        <v>127</v>
      </c>
      <c r="AA217" s="26" t="s">
        <v>108</v>
      </c>
      <c r="AB217" s="26" t="s">
        <v>127</v>
      </c>
      <c r="AC217" s="26">
        <v>103</v>
      </c>
      <c r="AD217" s="26">
        <v>298</v>
      </c>
      <c r="AE217" s="56">
        <v>1183</v>
      </c>
      <c r="AF217" s="26" t="s">
        <v>831</v>
      </c>
      <c r="AG217" s="26" t="s">
        <v>828</v>
      </c>
      <c r="AH217" s="41"/>
      <c r="AI217" s="26"/>
      <c r="AJ217" s="26"/>
      <c r="AK217" s="26"/>
      <c r="AL217" s="26"/>
      <c r="AM217" s="26"/>
      <c r="AN217" s="25"/>
      <c r="AO217" s="26" t="s">
        <v>127</v>
      </c>
    </row>
    <row r="218" s="5" customFormat="1" ht="108" customHeight="1" spans="1:41">
      <c r="A218" s="25" t="s">
        <v>225</v>
      </c>
      <c r="B218" s="26" t="s">
        <v>832</v>
      </c>
      <c r="C218" s="26" t="s">
        <v>833</v>
      </c>
      <c r="D218" s="26" t="s">
        <v>794</v>
      </c>
      <c r="E218" s="26" t="s">
        <v>821</v>
      </c>
      <c r="F218" s="26">
        <v>2020</v>
      </c>
      <c r="G218" s="26" t="s">
        <v>395</v>
      </c>
      <c r="H218" s="26" t="s">
        <v>822</v>
      </c>
      <c r="I218" s="26">
        <v>70</v>
      </c>
      <c r="J218" s="26"/>
      <c r="K218" s="26"/>
      <c r="L218" s="26"/>
      <c r="M218" s="26"/>
      <c r="N218" s="26"/>
      <c r="O218" s="26">
        <v>70</v>
      </c>
      <c r="P218" s="26"/>
      <c r="Q218" s="26"/>
      <c r="R218" s="26"/>
      <c r="S218" s="26"/>
      <c r="T218" s="26"/>
      <c r="U218" s="26"/>
      <c r="V218" s="26"/>
      <c r="W218" s="26" t="s">
        <v>126</v>
      </c>
      <c r="X218" s="26" t="s">
        <v>108</v>
      </c>
      <c r="Y218" s="26" t="s">
        <v>108</v>
      </c>
      <c r="Z218" s="26" t="s">
        <v>127</v>
      </c>
      <c r="AA218" s="26" t="s">
        <v>108</v>
      </c>
      <c r="AB218" s="26" t="s">
        <v>127</v>
      </c>
      <c r="AC218" s="26">
        <v>103</v>
      </c>
      <c r="AD218" s="26">
        <v>298</v>
      </c>
      <c r="AE218" s="56">
        <v>1183</v>
      </c>
      <c r="AF218" s="26" t="s">
        <v>827</v>
      </c>
      <c r="AG218" s="26" t="s">
        <v>828</v>
      </c>
      <c r="AH218" s="41"/>
      <c r="AI218" s="26"/>
      <c r="AJ218" s="26"/>
      <c r="AK218" s="26"/>
      <c r="AL218" s="26"/>
      <c r="AM218" s="26"/>
      <c r="AN218" s="25"/>
      <c r="AO218" s="26" t="s">
        <v>127</v>
      </c>
    </row>
    <row r="219" s="5" customFormat="1" ht="62" customHeight="1" spans="1:41">
      <c r="A219" s="25" t="s">
        <v>225</v>
      </c>
      <c r="B219" s="26" t="s">
        <v>834</v>
      </c>
      <c r="C219" s="26" t="s">
        <v>835</v>
      </c>
      <c r="D219" s="26" t="s">
        <v>794</v>
      </c>
      <c r="E219" s="26" t="s">
        <v>812</v>
      </c>
      <c r="F219" s="26" t="s">
        <v>129</v>
      </c>
      <c r="G219" s="26" t="s">
        <v>395</v>
      </c>
      <c r="H219" s="26" t="s">
        <v>836</v>
      </c>
      <c r="I219" s="26">
        <v>10</v>
      </c>
      <c r="J219" s="26"/>
      <c r="K219" s="26"/>
      <c r="L219" s="26"/>
      <c r="M219" s="26"/>
      <c r="N219" s="26"/>
      <c r="O219" s="26">
        <v>10</v>
      </c>
      <c r="P219" s="26"/>
      <c r="Q219" s="26"/>
      <c r="R219" s="26"/>
      <c r="S219" s="26"/>
      <c r="T219" s="26"/>
      <c r="U219" s="26"/>
      <c r="V219" s="26"/>
      <c r="W219" s="26" t="s">
        <v>126</v>
      </c>
      <c r="X219" s="26" t="s">
        <v>127</v>
      </c>
      <c r="Y219" s="26" t="s">
        <v>108</v>
      </c>
      <c r="Z219" s="26" t="s">
        <v>108</v>
      </c>
      <c r="AA219" s="26" t="s">
        <v>127</v>
      </c>
      <c r="AB219" s="26" t="s">
        <v>127</v>
      </c>
      <c r="AC219" s="26">
        <v>10</v>
      </c>
      <c r="AD219" s="26">
        <v>31</v>
      </c>
      <c r="AE219" s="26">
        <v>31</v>
      </c>
      <c r="AF219" s="26" t="s">
        <v>592</v>
      </c>
      <c r="AG219" s="26" t="s">
        <v>616</v>
      </c>
      <c r="AH219" s="26"/>
      <c r="AI219" s="26"/>
      <c r="AJ219" s="26"/>
      <c r="AK219" s="26"/>
      <c r="AL219" s="26"/>
      <c r="AM219" s="26"/>
      <c r="AN219" s="26"/>
      <c r="AO219" s="26" t="s">
        <v>127</v>
      </c>
    </row>
    <row r="220" s="5" customFormat="1" ht="62" customHeight="1" spans="1:41">
      <c r="A220" s="25" t="s">
        <v>225</v>
      </c>
      <c r="B220" s="26" t="s">
        <v>837</v>
      </c>
      <c r="C220" s="26" t="s">
        <v>838</v>
      </c>
      <c r="D220" s="26" t="s">
        <v>794</v>
      </c>
      <c r="E220" s="26" t="s">
        <v>795</v>
      </c>
      <c r="F220" s="26" t="s">
        <v>129</v>
      </c>
      <c r="G220" s="26" t="s">
        <v>395</v>
      </c>
      <c r="H220" s="26" t="s">
        <v>796</v>
      </c>
      <c r="I220" s="56">
        <v>10</v>
      </c>
      <c r="J220" s="56"/>
      <c r="K220" s="26"/>
      <c r="L220" s="56"/>
      <c r="M220" s="26"/>
      <c r="N220" s="26"/>
      <c r="O220" s="56">
        <v>10</v>
      </c>
      <c r="P220" s="26"/>
      <c r="Q220" s="26"/>
      <c r="R220" s="26"/>
      <c r="S220" s="26"/>
      <c r="T220" s="26"/>
      <c r="U220" s="26"/>
      <c r="V220" s="26"/>
      <c r="W220" s="26" t="s">
        <v>126</v>
      </c>
      <c r="X220" s="26" t="s">
        <v>127</v>
      </c>
      <c r="Y220" s="26" t="s">
        <v>108</v>
      </c>
      <c r="Z220" s="26" t="s">
        <v>108</v>
      </c>
      <c r="AA220" s="26" t="s">
        <v>127</v>
      </c>
      <c r="AB220" s="26" t="s">
        <v>127</v>
      </c>
      <c r="AC220" s="26">
        <v>10</v>
      </c>
      <c r="AD220" s="26">
        <v>32</v>
      </c>
      <c r="AE220" s="26">
        <v>32</v>
      </c>
      <c r="AF220" s="26" t="s">
        <v>592</v>
      </c>
      <c r="AG220" s="26" t="s">
        <v>616</v>
      </c>
      <c r="AH220" s="26"/>
      <c r="AI220" s="26"/>
      <c r="AJ220" s="26"/>
      <c r="AK220" s="26"/>
      <c r="AL220" s="26"/>
      <c r="AM220" s="26"/>
      <c r="AN220" s="26"/>
      <c r="AO220" s="26" t="s">
        <v>127</v>
      </c>
    </row>
    <row r="221" s="5" customFormat="1" ht="62" customHeight="1" spans="1:41">
      <c r="A221" s="25" t="s">
        <v>225</v>
      </c>
      <c r="B221" s="26" t="s">
        <v>839</v>
      </c>
      <c r="C221" s="26" t="s">
        <v>840</v>
      </c>
      <c r="D221" s="26" t="s">
        <v>794</v>
      </c>
      <c r="E221" s="26" t="s">
        <v>795</v>
      </c>
      <c r="F221" s="26" t="s">
        <v>129</v>
      </c>
      <c r="G221" s="26" t="s">
        <v>395</v>
      </c>
      <c r="H221" s="26" t="s">
        <v>796</v>
      </c>
      <c r="I221" s="26">
        <v>10</v>
      </c>
      <c r="J221" s="26"/>
      <c r="K221" s="26"/>
      <c r="L221" s="26"/>
      <c r="M221" s="26"/>
      <c r="N221" s="26"/>
      <c r="O221" s="26">
        <v>10</v>
      </c>
      <c r="P221" s="26"/>
      <c r="Q221" s="26"/>
      <c r="R221" s="26"/>
      <c r="S221" s="26"/>
      <c r="T221" s="26"/>
      <c r="U221" s="26"/>
      <c r="V221" s="26"/>
      <c r="W221" s="26" t="s">
        <v>126</v>
      </c>
      <c r="X221" s="26" t="s">
        <v>127</v>
      </c>
      <c r="Y221" s="26" t="s">
        <v>108</v>
      </c>
      <c r="Z221" s="26" t="s">
        <v>108</v>
      </c>
      <c r="AA221" s="26" t="s">
        <v>127</v>
      </c>
      <c r="AB221" s="26" t="s">
        <v>127</v>
      </c>
      <c r="AC221" s="26">
        <v>10</v>
      </c>
      <c r="AD221" s="26">
        <v>30</v>
      </c>
      <c r="AE221" s="26">
        <v>30</v>
      </c>
      <c r="AF221" s="26" t="s">
        <v>592</v>
      </c>
      <c r="AG221" s="26" t="s">
        <v>616</v>
      </c>
      <c r="AH221" s="26"/>
      <c r="AI221" s="26"/>
      <c r="AJ221" s="26"/>
      <c r="AK221" s="26"/>
      <c r="AL221" s="26"/>
      <c r="AM221" s="26"/>
      <c r="AN221" s="26"/>
      <c r="AO221" s="26" t="s">
        <v>127</v>
      </c>
    </row>
    <row r="222" s="5" customFormat="1" ht="62" customHeight="1" spans="1:41">
      <c r="A222" s="25" t="s">
        <v>225</v>
      </c>
      <c r="B222" s="26" t="s">
        <v>841</v>
      </c>
      <c r="C222" s="26" t="s">
        <v>842</v>
      </c>
      <c r="D222" s="26" t="s">
        <v>794</v>
      </c>
      <c r="E222" s="26" t="s">
        <v>843</v>
      </c>
      <c r="F222" s="26" t="s">
        <v>129</v>
      </c>
      <c r="G222" s="26" t="s">
        <v>395</v>
      </c>
      <c r="H222" s="26" t="s">
        <v>844</v>
      </c>
      <c r="I222" s="26">
        <v>15</v>
      </c>
      <c r="J222" s="26"/>
      <c r="K222" s="26"/>
      <c r="L222" s="26"/>
      <c r="M222" s="26"/>
      <c r="N222" s="26"/>
      <c r="O222" s="26">
        <v>15</v>
      </c>
      <c r="P222" s="26"/>
      <c r="Q222" s="26"/>
      <c r="R222" s="26"/>
      <c r="S222" s="26"/>
      <c r="T222" s="26"/>
      <c r="U222" s="26"/>
      <c r="V222" s="26"/>
      <c r="W222" s="26" t="s">
        <v>126</v>
      </c>
      <c r="X222" s="26" t="s">
        <v>127</v>
      </c>
      <c r="Y222" s="26" t="s">
        <v>108</v>
      </c>
      <c r="Z222" s="26" t="s">
        <v>108</v>
      </c>
      <c r="AA222" s="26" t="s">
        <v>127</v>
      </c>
      <c r="AB222" s="26" t="s">
        <v>127</v>
      </c>
      <c r="AC222" s="26">
        <v>12</v>
      </c>
      <c r="AD222" s="26">
        <v>36</v>
      </c>
      <c r="AE222" s="26">
        <v>36</v>
      </c>
      <c r="AF222" s="26" t="s">
        <v>592</v>
      </c>
      <c r="AG222" s="26" t="s">
        <v>616</v>
      </c>
      <c r="AH222" s="26"/>
      <c r="AI222" s="26"/>
      <c r="AJ222" s="26"/>
      <c r="AK222" s="26"/>
      <c r="AL222" s="26"/>
      <c r="AM222" s="26"/>
      <c r="AN222" s="26"/>
      <c r="AO222" s="26" t="s">
        <v>127</v>
      </c>
    </row>
    <row r="223" s="5" customFormat="1" ht="62" customHeight="1" spans="1:41">
      <c r="A223" s="25" t="s">
        <v>225</v>
      </c>
      <c r="B223" s="26" t="s">
        <v>845</v>
      </c>
      <c r="C223" s="26" t="s">
        <v>846</v>
      </c>
      <c r="D223" s="26" t="s">
        <v>794</v>
      </c>
      <c r="E223" s="26" t="s">
        <v>821</v>
      </c>
      <c r="F223" s="26" t="s">
        <v>129</v>
      </c>
      <c r="G223" s="26" t="s">
        <v>395</v>
      </c>
      <c r="H223" s="26" t="s">
        <v>822</v>
      </c>
      <c r="I223" s="26">
        <v>10</v>
      </c>
      <c r="J223" s="26"/>
      <c r="K223" s="26"/>
      <c r="L223" s="26"/>
      <c r="M223" s="26"/>
      <c r="N223" s="26"/>
      <c r="O223" s="26">
        <v>10</v>
      </c>
      <c r="P223" s="26"/>
      <c r="Q223" s="26"/>
      <c r="R223" s="26"/>
      <c r="S223" s="26"/>
      <c r="T223" s="26"/>
      <c r="U223" s="26"/>
      <c r="V223" s="26"/>
      <c r="W223" s="26" t="s">
        <v>126</v>
      </c>
      <c r="X223" s="26" t="s">
        <v>127</v>
      </c>
      <c r="Y223" s="26" t="s">
        <v>108</v>
      </c>
      <c r="Z223" s="26" t="s">
        <v>108</v>
      </c>
      <c r="AA223" s="26" t="s">
        <v>127</v>
      </c>
      <c r="AB223" s="26" t="s">
        <v>127</v>
      </c>
      <c r="AC223" s="26">
        <v>15</v>
      </c>
      <c r="AD223" s="26">
        <v>47</v>
      </c>
      <c r="AE223" s="26">
        <v>47</v>
      </c>
      <c r="AF223" s="26" t="s">
        <v>592</v>
      </c>
      <c r="AG223" s="26" t="s">
        <v>616</v>
      </c>
      <c r="AH223" s="26"/>
      <c r="AI223" s="26"/>
      <c r="AJ223" s="26"/>
      <c r="AK223" s="26"/>
      <c r="AL223" s="26"/>
      <c r="AM223" s="26"/>
      <c r="AN223" s="26"/>
      <c r="AO223" s="26" t="s">
        <v>127</v>
      </c>
    </row>
    <row r="224" s="5" customFormat="1" ht="62" customHeight="1" spans="1:41">
      <c r="A224" s="25" t="s">
        <v>225</v>
      </c>
      <c r="B224" s="26" t="s">
        <v>847</v>
      </c>
      <c r="C224" s="26" t="s">
        <v>848</v>
      </c>
      <c r="D224" s="26" t="s">
        <v>794</v>
      </c>
      <c r="E224" s="26" t="s">
        <v>849</v>
      </c>
      <c r="F224" s="26" t="s">
        <v>129</v>
      </c>
      <c r="G224" s="26" t="s">
        <v>395</v>
      </c>
      <c r="H224" s="26" t="s">
        <v>850</v>
      </c>
      <c r="I224" s="56">
        <v>10</v>
      </c>
      <c r="J224" s="56"/>
      <c r="K224" s="26"/>
      <c r="L224" s="56"/>
      <c r="M224" s="26"/>
      <c r="N224" s="26"/>
      <c r="O224" s="26">
        <v>10</v>
      </c>
      <c r="P224" s="26"/>
      <c r="Q224" s="26"/>
      <c r="R224" s="26"/>
      <c r="S224" s="26"/>
      <c r="T224" s="26"/>
      <c r="U224" s="26"/>
      <c r="V224" s="26"/>
      <c r="W224" s="26" t="s">
        <v>126</v>
      </c>
      <c r="X224" s="26" t="s">
        <v>127</v>
      </c>
      <c r="Y224" s="26" t="s">
        <v>108</v>
      </c>
      <c r="Z224" s="26" t="s">
        <v>108</v>
      </c>
      <c r="AA224" s="26" t="s">
        <v>127</v>
      </c>
      <c r="AB224" s="26" t="s">
        <v>127</v>
      </c>
      <c r="AC224" s="56">
        <v>10</v>
      </c>
      <c r="AD224" s="26">
        <v>30</v>
      </c>
      <c r="AE224" s="26">
        <v>30</v>
      </c>
      <c r="AF224" s="26" t="s">
        <v>592</v>
      </c>
      <c r="AG224" s="26" t="s">
        <v>616</v>
      </c>
      <c r="AH224" s="26"/>
      <c r="AI224" s="26"/>
      <c r="AJ224" s="26"/>
      <c r="AK224" s="26"/>
      <c r="AL224" s="26"/>
      <c r="AM224" s="26"/>
      <c r="AN224" s="26"/>
      <c r="AO224" s="26" t="s">
        <v>127</v>
      </c>
    </row>
    <row r="225" s="5" customFormat="1" ht="75" customHeight="1" spans="1:41">
      <c r="A225" s="25" t="s">
        <v>225</v>
      </c>
      <c r="B225" s="26" t="s">
        <v>851</v>
      </c>
      <c r="C225" s="26" t="s">
        <v>852</v>
      </c>
      <c r="D225" s="26" t="s">
        <v>529</v>
      </c>
      <c r="E225" s="26" t="s">
        <v>550</v>
      </c>
      <c r="F225" s="26" t="s">
        <v>129</v>
      </c>
      <c r="G225" s="26" t="s">
        <v>395</v>
      </c>
      <c r="H225" s="26" t="s">
        <v>591</v>
      </c>
      <c r="I225" s="26">
        <v>150</v>
      </c>
      <c r="J225" s="26"/>
      <c r="K225" s="26"/>
      <c r="L225" s="26"/>
      <c r="M225" s="26"/>
      <c r="N225" s="26"/>
      <c r="O225" s="26">
        <v>150</v>
      </c>
      <c r="P225" s="26"/>
      <c r="Q225" s="26"/>
      <c r="R225" s="26"/>
      <c r="S225" s="26"/>
      <c r="T225" s="26"/>
      <c r="U225" s="26"/>
      <c r="V225" s="26"/>
      <c r="W225" s="26" t="s">
        <v>126</v>
      </c>
      <c r="X225" s="26" t="s">
        <v>127</v>
      </c>
      <c r="Y225" s="26" t="s">
        <v>108</v>
      </c>
      <c r="Z225" s="26" t="s">
        <v>108</v>
      </c>
      <c r="AA225" s="26" t="s">
        <v>127</v>
      </c>
      <c r="AB225" s="26" t="s">
        <v>127</v>
      </c>
      <c r="AC225" s="26">
        <v>150</v>
      </c>
      <c r="AD225" s="26">
        <v>451</v>
      </c>
      <c r="AE225" s="26">
        <v>451</v>
      </c>
      <c r="AF225" s="26" t="s">
        <v>592</v>
      </c>
      <c r="AG225" s="26" t="s">
        <v>693</v>
      </c>
      <c r="AH225" s="26"/>
      <c r="AI225" s="26"/>
      <c r="AJ225" s="26"/>
      <c r="AK225" s="26"/>
      <c r="AL225" s="26"/>
      <c r="AM225" s="26"/>
      <c r="AN225" s="26"/>
      <c r="AO225" s="26" t="s">
        <v>127</v>
      </c>
    </row>
    <row r="226" s="5" customFormat="1" ht="75" customHeight="1" spans="1:41">
      <c r="A226" s="25" t="s">
        <v>225</v>
      </c>
      <c r="B226" s="26" t="s">
        <v>853</v>
      </c>
      <c r="C226" s="25" t="s">
        <v>854</v>
      </c>
      <c r="D226" s="26" t="s">
        <v>529</v>
      </c>
      <c r="E226" s="25" t="s">
        <v>550</v>
      </c>
      <c r="F226" s="26" t="s">
        <v>129</v>
      </c>
      <c r="G226" s="26" t="s">
        <v>395</v>
      </c>
      <c r="H226" s="26" t="s">
        <v>855</v>
      </c>
      <c r="I226" s="26">
        <v>20</v>
      </c>
      <c r="J226" s="26"/>
      <c r="K226" s="26"/>
      <c r="L226" s="26"/>
      <c r="M226" s="26"/>
      <c r="N226" s="26"/>
      <c r="O226" s="26">
        <v>20</v>
      </c>
      <c r="P226" s="26"/>
      <c r="Q226" s="26"/>
      <c r="R226" s="26"/>
      <c r="S226" s="26"/>
      <c r="T226" s="26"/>
      <c r="U226" s="26"/>
      <c r="V226" s="26"/>
      <c r="W226" s="26" t="s">
        <v>126</v>
      </c>
      <c r="X226" s="26" t="s">
        <v>127</v>
      </c>
      <c r="Y226" s="26" t="s">
        <v>108</v>
      </c>
      <c r="Z226" s="26" t="s">
        <v>108</v>
      </c>
      <c r="AA226" s="26" t="s">
        <v>127</v>
      </c>
      <c r="AB226" s="26" t="s">
        <v>127</v>
      </c>
      <c r="AC226" s="26">
        <v>30</v>
      </c>
      <c r="AD226" s="26">
        <v>310</v>
      </c>
      <c r="AE226" s="26">
        <v>310</v>
      </c>
      <c r="AF226" s="26" t="s">
        <v>592</v>
      </c>
      <c r="AG226" s="26" t="s">
        <v>449</v>
      </c>
      <c r="AH226" s="26"/>
      <c r="AI226" s="26"/>
      <c r="AJ226" s="26"/>
      <c r="AK226" s="26"/>
      <c r="AL226" s="26"/>
      <c r="AM226" s="26"/>
      <c r="AN226" s="26"/>
      <c r="AO226" s="26" t="s">
        <v>127</v>
      </c>
    </row>
    <row r="227" s="5" customFormat="1" ht="52" customHeight="1" spans="1:41">
      <c r="A227" s="25" t="s">
        <v>225</v>
      </c>
      <c r="B227" s="26" t="s">
        <v>856</v>
      </c>
      <c r="C227" s="26" t="s">
        <v>857</v>
      </c>
      <c r="D227" s="26" t="s">
        <v>529</v>
      </c>
      <c r="E227" s="26" t="s">
        <v>530</v>
      </c>
      <c r="F227" s="26" t="s">
        <v>129</v>
      </c>
      <c r="G227" s="26" t="s">
        <v>395</v>
      </c>
      <c r="H227" s="26" t="s">
        <v>858</v>
      </c>
      <c r="I227" s="26">
        <v>10</v>
      </c>
      <c r="J227" s="26"/>
      <c r="K227" s="26"/>
      <c r="L227" s="26"/>
      <c r="M227" s="26"/>
      <c r="N227" s="26"/>
      <c r="O227" s="26">
        <v>10</v>
      </c>
      <c r="P227" s="26"/>
      <c r="Q227" s="26"/>
      <c r="R227" s="26"/>
      <c r="S227" s="26"/>
      <c r="T227" s="26"/>
      <c r="U227" s="26"/>
      <c r="V227" s="26"/>
      <c r="W227" s="26" t="s">
        <v>126</v>
      </c>
      <c r="X227" s="26" t="s">
        <v>127</v>
      </c>
      <c r="Y227" s="26" t="s">
        <v>108</v>
      </c>
      <c r="Z227" s="26" t="s">
        <v>108</v>
      </c>
      <c r="AA227" s="26" t="s">
        <v>127</v>
      </c>
      <c r="AB227" s="26" t="s">
        <v>127</v>
      </c>
      <c r="AC227" s="26">
        <v>10</v>
      </c>
      <c r="AD227" s="26">
        <v>32</v>
      </c>
      <c r="AE227" s="26">
        <v>32</v>
      </c>
      <c r="AF227" s="26" t="s">
        <v>592</v>
      </c>
      <c r="AG227" s="26" t="s">
        <v>616</v>
      </c>
      <c r="AH227" s="26"/>
      <c r="AI227" s="26"/>
      <c r="AJ227" s="26"/>
      <c r="AK227" s="26"/>
      <c r="AL227" s="26"/>
      <c r="AM227" s="26"/>
      <c r="AN227" s="26"/>
      <c r="AO227" s="26" t="s">
        <v>127</v>
      </c>
    </row>
    <row r="228" s="5" customFormat="1" ht="81" customHeight="1" spans="1:41">
      <c r="A228" s="25" t="s">
        <v>225</v>
      </c>
      <c r="B228" s="26" t="s">
        <v>859</v>
      </c>
      <c r="C228" s="26" t="s">
        <v>860</v>
      </c>
      <c r="D228" s="26" t="s">
        <v>529</v>
      </c>
      <c r="E228" s="26" t="s">
        <v>529</v>
      </c>
      <c r="F228" s="26" t="s">
        <v>129</v>
      </c>
      <c r="G228" s="26" t="s">
        <v>395</v>
      </c>
      <c r="H228" s="26" t="s">
        <v>858</v>
      </c>
      <c r="I228" s="26">
        <v>10</v>
      </c>
      <c r="J228" s="26"/>
      <c r="K228" s="26"/>
      <c r="L228" s="26"/>
      <c r="M228" s="26"/>
      <c r="N228" s="26"/>
      <c r="O228" s="26">
        <v>10</v>
      </c>
      <c r="P228" s="26"/>
      <c r="Q228" s="26"/>
      <c r="R228" s="26"/>
      <c r="S228" s="26"/>
      <c r="T228" s="26"/>
      <c r="U228" s="26"/>
      <c r="V228" s="26"/>
      <c r="W228" s="26" t="s">
        <v>126</v>
      </c>
      <c r="X228" s="26" t="s">
        <v>127</v>
      </c>
      <c r="Y228" s="26" t="s">
        <v>108</v>
      </c>
      <c r="Z228" s="26" t="s">
        <v>108</v>
      </c>
      <c r="AA228" s="26" t="s">
        <v>127</v>
      </c>
      <c r="AB228" s="26" t="s">
        <v>127</v>
      </c>
      <c r="AC228" s="26">
        <v>15</v>
      </c>
      <c r="AD228" s="26">
        <v>45</v>
      </c>
      <c r="AE228" s="26">
        <v>45</v>
      </c>
      <c r="AF228" s="26" t="s">
        <v>592</v>
      </c>
      <c r="AG228" s="26" t="s">
        <v>616</v>
      </c>
      <c r="AH228" s="26"/>
      <c r="AI228" s="26"/>
      <c r="AJ228" s="26"/>
      <c r="AK228" s="26"/>
      <c r="AL228" s="26"/>
      <c r="AM228" s="26"/>
      <c r="AN228" s="26"/>
      <c r="AO228" s="26" t="s">
        <v>127</v>
      </c>
    </row>
    <row r="229" s="5" customFormat="1" ht="64" customHeight="1" spans="1:41">
      <c r="A229" s="25" t="s">
        <v>225</v>
      </c>
      <c r="B229" s="26" t="s">
        <v>861</v>
      </c>
      <c r="C229" s="25" t="s">
        <v>862</v>
      </c>
      <c r="D229" s="26" t="s">
        <v>529</v>
      </c>
      <c r="E229" s="25" t="s">
        <v>550</v>
      </c>
      <c r="F229" s="26" t="s">
        <v>129</v>
      </c>
      <c r="G229" s="26" t="s">
        <v>395</v>
      </c>
      <c r="H229" s="26" t="s">
        <v>591</v>
      </c>
      <c r="I229" s="26">
        <v>20</v>
      </c>
      <c r="J229" s="26"/>
      <c r="K229" s="26"/>
      <c r="L229" s="26"/>
      <c r="M229" s="26"/>
      <c r="N229" s="26"/>
      <c r="O229" s="26">
        <v>20</v>
      </c>
      <c r="P229" s="26"/>
      <c r="Q229" s="26"/>
      <c r="R229" s="26"/>
      <c r="S229" s="26"/>
      <c r="T229" s="26"/>
      <c r="U229" s="26"/>
      <c r="V229" s="26"/>
      <c r="W229" s="26" t="s">
        <v>126</v>
      </c>
      <c r="X229" s="26" t="s">
        <v>127</v>
      </c>
      <c r="Y229" s="26" t="s">
        <v>108</v>
      </c>
      <c r="Z229" s="26" t="s">
        <v>108</v>
      </c>
      <c r="AA229" s="26" t="s">
        <v>127</v>
      </c>
      <c r="AB229" s="26" t="s">
        <v>127</v>
      </c>
      <c r="AC229" s="26">
        <v>30</v>
      </c>
      <c r="AD229" s="26">
        <v>90</v>
      </c>
      <c r="AE229" s="26">
        <v>90</v>
      </c>
      <c r="AF229" s="26" t="s">
        <v>592</v>
      </c>
      <c r="AG229" s="26" t="s">
        <v>449</v>
      </c>
      <c r="AH229" s="26"/>
      <c r="AI229" s="26"/>
      <c r="AJ229" s="26"/>
      <c r="AK229" s="26"/>
      <c r="AL229" s="26"/>
      <c r="AM229" s="26"/>
      <c r="AN229" s="26"/>
      <c r="AO229" s="26" t="s">
        <v>127</v>
      </c>
    </row>
    <row r="230" s="5" customFormat="1" ht="64" customHeight="1" spans="1:41">
      <c r="A230" s="25" t="s">
        <v>225</v>
      </c>
      <c r="B230" s="26" t="s">
        <v>863</v>
      </c>
      <c r="C230" s="25" t="s">
        <v>864</v>
      </c>
      <c r="D230" s="25" t="s">
        <v>529</v>
      </c>
      <c r="E230" s="25" t="s">
        <v>545</v>
      </c>
      <c r="F230" s="26" t="s">
        <v>129</v>
      </c>
      <c r="G230" s="26" t="s">
        <v>395</v>
      </c>
      <c r="H230" s="26" t="s">
        <v>858</v>
      </c>
      <c r="I230" s="26">
        <v>10</v>
      </c>
      <c r="J230" s="26"/>
      <c r="K230" s="26"/>
      <c r="L230" s="26"/>
      <c r="M230" s="26"/>
      <c r="N230" s="26"/>
      <c r="O230" s="26">
        <v>10</v>
      </c>
      <c r="P230" s="26"/>
      <c r="Q230" s="26"/>
      <c r="R230" s="26"/>
      <c r="S230" s="26"/>
      <c r="T230" s="26"/>
      <c r="U230" s="26"/>
      <c r="V230" s="26"/>
      <c r="W230" s="26" t="s">
        <v>126</v>
      </c>
      <c r="X230" s="26" t="s">
        <v>127</v>
      </c>
      <c r="Y230" s="26" t="s">
        <v>108</v>
      </c>
      <c r="Z230" s="26" t="s">
        <v>108</v>
      </c>
      <c r="AA230" s="26" t="s">
        <v>127</v>
      </c>
      <c r="AB230" s="26" t="s">
        <v>127</v>
      </c>
      <c r="AC230" s="26">
        <v>20</v>
      </c>
      <c r="AD230" s="26">
        <v>60</v>
      </c>
      <c r="AE230" s="26">
        <v>60</v>
      </c>
      <c r="AF230" s="26" t="s">
        <v>592</v>
      </c>
      <c r="AG230" s="26" t="s">
        <v>446</v>
      </c>
      <c r="AH230" s="26"/>
      <c r="AI230" s="26"/>
      <c r="AJ230" s="26"/>
      <c r="AK230" s="26"/>
      <c r="AL230" s="26"/>
      <c r="AM230" s="26"/>
      <c r="AN230" s="26"/>
      <c r="AO230" s="26" t="s">
        <v>127</v>
      </c>
    </row>
    <row r="231" s="5" customFormat="1" ht="64" customHeight="1" spans="1:41">
      <c r="A231" s="25" t="s">
        <v>225</v>
      </c>
      <c r="B231" s="26" t="s">
        <v>865</v>
      </c>
      <c r="C231" s="26" t="s">
        <v>866</v>
      </c>
      <c r="D231" s="26" t="s">
        <v>529</v>
      </c>
      <c r="E231" s="56" t="s">
        <v>530</v>
      </c>
      <c r="F231" s="26" t="s">
        <v>129</v>
      </c>
      <c r="G231" s="26" t="s">
        <v>395</v>
      </c>
      <c r="H231" s="26" t="s">
        <v>858</v>
      </c>
      <c r="I231" s="56">
        <v>10</v>
      </c>
      <c r="J231" s="56"/>
      <c r="K231" s="26"/>
      <c r="L231" s="56"/>
      <c r="M231" s="26"/>
      <c r="N231" s="26"/>
      <c r="O231" s="56">
        <v>10</v>
      </c>
      <c r="P231" s="26"/>
      <c r="Q231" s="26"/>
      <c r="R231" s="26"/>
      <c r="S231" s="26"/>
      <c r="T231" s="26"/>
      <c r="U231" s="26"/>
      <c r="V231" s="26"/>
      <c r="W231" s="26" t="s">
        <v>126</v>
      </c>
      <c r="X231" s="26" t="s">
        <v>127</v>
      </c>
      <c r="Y231" s="26" t="s">
        <v>108</v>
      </c>
      <c r="Z231" s="26" t="s">
        <v>108</v>
      </c>
      <c r="AA231" s="26" t="s">
        <v>127</v>
      </c>
      <c r="AB231" s="26" t="s">
        <v>127</v>
      </c>
      <c r="AC231" s="56">
        <v>10</v>
      </c>
      <c r="AD231" s="26">
        <v>30</v>
      </c>
      <c r="AE231" s="26">
        <v>30</v>
      </c>
      <c r="AF231" s="26" t="s">
        <v>592</v>
      </c>
      <c r="AG231" s="26" t="s">
        <v>616</v>
      </c>
      <c r="AH231" s="26"/>
      <c r="AI231" s="26"/>
      <c r="AJ231" s="26"/>
      <c r="AK231" s="26"/>
      <c r="AL231" s="26"/>
      <c r="AM231" s="26"/>
      <c r="AN231" s="26"/>
      <c r="AO231" s="26" t="s">
        <v>127</v>
      </c>
    </row>
    <row r="232" s="5" customFormat="1" ht="64" customHeight="1" spans="1:41">
      <c r="A232" s="25" t="s">
        <v>225</v>
      </c>
      <c r="B232" s="26" t="s">
        <v>867</v>
      </c>
      <c r="C232" s="26" t="s">
        <v>842</v>
      </c>
      <c r="D232" s="26" t="s">
        <v>529</v>
      </c>
      <c r="E232" s="26" t="s">
        <v>530</v>
      </c>
      <c r="F232" s="26" t="s">
        <v>129</v>
      </c>
      <c r="G232" s="26" t="s">
        <v>395</v>
      </c>
      <c r="H232" s="26" t="s">
        <v>858</v>
      </c>
      <c r="I232" s="26">
        <v>10</v>
      </c>
      <c r="J232" s="26"/>
      <c r="K232" s="26"/>
      <c r="L232" s="26"/>
      <c r="M232" s="26"/>
      <c r="N232" s="26"/>
      <c r="O232" s="26">
        <v>10</v>
      </c>
      <c r="P232" s="26"/>
      <c r="Q232" s="26"/>
      <c r="R232" s="26"/>
      <c r="S232" s="26"/>
      <c r="T232" s="26"/>
      <c r="U232" s="26"/>
      <c r="V232" s="26"/>
      <c r="W232" s="26" t="s">
        <v>126</v>
      </c>
      <c r="X232" s="26" t="s">
        <v>127</v>
      </c>
      <c r="Y232" s="26" t="s">
        <v>108</v>
      </c>
      <c r="Z232" s="26" t="s">
        <v>108</v>
      </c>
      <c r="AA232" s="26" t="s">
        <v>127</v>
      </c>
      <c r="AB232" s="26" t="s">
        <v>127</v>
      </c>
      <c r="AC232" s="26">
        <v>10</v>
      </c>
      <c r="AD232" s="26">
        <v>30</v>
      </c>
      <c r="AE232" s="26">
        <v>30</v>
      </c>
      <c r="AF232" s="26" t="s">
        <v>592</v>
      </c>
      <c r="AG232" s="26" t="s">
        <v>616</v>
      </c>
      <c r="AH232" s="26"/>
      <c r="AI232" s="26"/>
      <c r="AJ232" s="26"/>
      <c r="AK232" s="26"/>
      <c r="AL232" s="26"/>
      <c r="AM232" s="26"/>
      <c r="AN232" s="26"/>
      <c r="AO232" s="26" t="s">
        <v>127</v>
      </c>
    </row>
    <row r="233" s="5" customFormat="1" ht="64" customHeight="1" spans="1:41">
      <c r="A233" s="25" t="s">
        <v>225</v>
      </c>
      <c r="B233" s="26" t="s">
        <v>868</v>
      </c>
      <c r="C233" s="26" t="s">
        <v>869</v>
      </c>
      <c r="D233" s="26" t="s">
        <v>529</v>
      </c>
      <c r="E233" s="26" t="s">
        <v>530</v>
      </c>
      <c r="F233" s="26" t="s">
        <v>129</v>
      </c>
      <c r="G233" s="26" t="s">
        <v>395</v>
      </c>
      <c r="H233" s="26" t="s">
        <v>858</v>
      </c>
      <c r="I233" s="26">
        <v>10</v>
      </c>
      <c r="J233" s="26"/>
      <c r="K233" s="26"/>
      <c r="L233" s="26"/>
      <c r="M233" s="26"/>
      <c r="N233" s="26"/>
      <c r="O233" s="26">
        <v>10</v>
      </c>
      <c r="P233" s="26"/>
      <c r="Q233" s="26"/>
      <c r="R233" s="26"/>
      <c r="S233" s="26"/>
      <c r="T233" s="26"/>
      <c r="U233" s="26"/>
      <c r="V233" s="26"/>
      <c r="W233" s="26" t="s">
        <v>126</v>
      </c>
      <c r="X233" s="26" t="s">
        <v>127</v>
      </c>
      <c r="Y233" s="26" t="s">
        <v>108</v>
      </c>
      <c r="Z233" s="26" t="s">
        <v>108</v>
      </c>
      <c r="AA233" s="26" t="s">
        <v>127</v>
      </c>
      <c r="AB233" s="26" t="s">
        <v>127</v>
      </c>
      <c r="AC233" s="26">
        <v>10</v>
      </c>
      <c r="AD233" s="26">
        <v>30</v>
      </c>
      <c r="AE233" s="26">
        <v>30</v>
      </c>
      <c r="AF233" s="26" t="s">
        <v>592</v>
      </c>
      <c r="AG233" s="26" t="s">
        <v>616</v>
      </c>
      <c r="AH233" s="26"/>
      <c r="AI233" s="26"/>
      <c r="AJ233" s="26"/>
      <c r="AK233" s="26"/>
      <c r="AL233" s="26"/>
      <c r="AM233" s="26"/>
      <c r="AN233" s="26"/>
      <c r="AO233" s="26" t="s">
        <v>127</v>
      </c>
    </row>
    <row r="234" s="5" customFormat="1" ht="64" customHeight="1" spans="1:41">
      <c r="A234" s="25" t="s">
        <v>225</v>
      </c>
      <c r="B234" s="26" t="s">
        <v>870</v>
      </c>
      <c r="C234" s="26" t="s">
        <v>871</v>
      </c>
      <c r="D234" s="26" t="s">
        <v>529</v>
      </c>
      <c r="E234" s="26" t="s">
        <v>795</v>
      </c>
      <c r="F234" s="26" t="s">
        <v>129</v>
      </c>
      <c r="G234" s="26" t="s">
        <v>395</v>
      </c>
      <c r="H234" s="26" t="s">
        <v>796</v>
      </c>
      <c r="I234" s="26">
        <v>10</v>
      </c>
      <c r="J234" s="26"/>
      <c r="K234" s="26"/>
      <c r="L234" s="26"/>
      <c r="M234" s="26"/>
      <c r="N234" s="26"/>
      <c r="O234" s="26">
        <v>10</v>
      </c>
      <c r="P234" s="26"/>
      <c r="Q234" s="26"/>
      <c r="R234" s="26"/>
      <c r="S234" s="26"/>
      <c r="T234" s="26"/>
      <c r="U234" s="26"/>
      <c r="V234" s="26"/>
      <c r="W234" s="26" t="s">
        <v>126</v>
      </c>
      <c r="X234" s="26" t="s">
        <v>127</v>
      </c>
      <c r="Y234" s="26" t="s">
        <v>108</v>
      </c>
      <c r="Z234" s="26" t="s">
        <v>108</v>
      </c>
      <c r="AA234" s="26" t="s">
        <v>127</v>
      </c>
      <c r="AB234" s="26" t="s">
        <v>127</v>
      </c>
      <c r="AC234" s="26">
        <v>10</v>
      </c>
      <c r="AD234" s="26">
        <v>30</v>
      </c>
      <c r="AE234" s="26">
        <v>30</v>
      </c>
      <c r="AF234" s="26" t="s">
        <v>592</v>
      </c>
      <c r="AG234" s="26" t="s">
        <v>616</v>
      </c>
      <c r="AH234" s="26"/>
      <c r="AI234" s="26"/>
      <c r="AJ234" s="26"/>
      <c r="AK234" s="26"/>
      <c r="AL234" s="26"/>
      <c r="AM234" s="26"/>
      <c r="AN234" s="26"/>
      <c r="AO234" s="26" t="s">
        <v>127</v>
      </c>
    </row>
    <row r="235" s="5" customFormat="1" ht="64" customHeight="1" spans="1:41">
      <c r="A235" s="25" t="s">
        <v>225</v>
      </c>
      <c r="B235" s="26" t="s">
        <v>872</v>
      </c>
      <c r="C235" s="26" t="s">
        <v>873</v>
      </c>
      <c r="D235" s="26" t="s">
        <v>529</v>
      </c>
      <c r="E235" s="26" t="s">
        <v>545</v>
      </c>
      <c r="F235" s="26" t="s">
        <v>129</v>
      </c>
      <c r="G235" s="26" t="s">
        <v>395</v>
      </c>
      <c r="H235" s="26"/>
      <c r="I235" s="26">
        <v>10</v>
      </c>
      <c r="J235" s="26"/>
      <c r="K235" s="26"/>
      <c r="L235" s="26"/>
      <c r="M235" s="26"/>
      <c r="N235" s="26"/>
      <c r="O235" s="26">
        <v>10</v>
      </c>
      <c r="P235" s="26"/>
      <c r="Q235" s="26"/>
      <c r="R235" s="26"/>
      <c r="S235" s="26"/>
      <c r="T235" s="26"/>
      <c r="U235" s="26"/>
      <c r="V235" s="26"/>
      <c r="W235" s="26" t="s">
        <v>126</v>
      </c>
      <c r="X235" s="26" t="s">
        <v>127</v>
      </c>
      <c r="Y235" s="26" t="s">
        <v>108</v>
      </c>
      <c r="Z235" s="26" t="s">
        <v>108</v>
      </c>
      <c r="AA235" s="26" t="s">
        <v>127</v>
      </c>
      <c r="AB235" s="26" t="s">
        <v>127</v>
      </c>
      <c r="AC235" s="26">
        <v>10</v>
      </c>
      <c r="AD235" s="26">
        <v>30</v>
      </c>
      <c r="AE235" s="26">
        <v>30</v>
      </c>
      <c r="AF235" s="26" t="s">
        <v>592</v>
      </c>
      <c r="AG235" s="26" t="s">
        <v>616</v>
      </c>
      <c r="AH235" s="26"/>
      <c r="AI235" s="26"/>
      <c r="AJ235" s="26"/>
      <c r="AK235" s="26"/>
      <c r="AL235" s="26"/>
      <c r="AM235" s="26"/>
      <c r="AN235" s="26"/>
      <c r="AO235" s="26" t="s">
        <v>127</v>
      </c>
    </row>
    <row r="236" s="5" customFormat="1" ht="74" customHeight="1" spans="1:41">
      <c r="A236" s="25" t="s">
        <v>225</v>
      </c>
      <c r="B236" s="41" t="s">
        <v>874</v>
      </c>
      <c r="C236" s="41" t="s">
        <v>875</v>
      </c>
      <c r="D236" s="41" t="s">
        <v>218</v>
      </c>
      <c r="E236" s="41" t="s">
        <v>577</v>
      </c>
      <c r="F236" s="41">
        <v>2020</v>
      </c>
      <c r="G236" s="26" t="s">
        <v>395</v>
      </c>
      <c r="H236" s="41" t="s">
        <v>876</v>
      </c>
      <c r="I236" s="41">
        <v>150</v>
      </c>
      <c r="J236" s="41"/>
      <c r="K236" s="41"/>
      <c r="L236" s="41"/>
      <c r="M236" s="41"/>
      <c r="N236" s="41"/>
      <c r="O236" s="41">
        <v>150</v>
      </c>
      <c r="P236" s="41"/>
      <c r="Q236" s="41"/>
      <c r="R236" s="41"/>
      <c r="S236" s="41"/>
      <c r="T236" s="41"/>
      <c r="U236" s="41"/>
      <c r="V236" s="41"/>
      <c r="W236" s="41" t="s">
        <v>107</v>
      </c>
      <c r="X236" s="41" t="s">
        <v>108</v>
      </c>
      <c r="Y236" s="41" t="s">
        <v>127</v>
      </c>
      <c r="Z236" s="41" t="s">
        <v>108</v>
      </c>
      <c r="AA236" s="41" t="s">
        <v>108</v>
      </c>
      <c r="AB236" s="41" t="s">
        <v>127</v>
      </c>
      <c r="AC236" s="41">
        <v>100</v>
      </c>
      <c r="AD236" s="41">
        <v>426</v>
      </c>
      <c r="AE236" s="41">
        <v>426</v>
      </c>
      <c r="AF236" s="81" t="s">
        <v>231</v>
      </c>
      <c r="AG236" s="41" t="s">
        <v>877</v>
      </c>
      <c r="AH236" s="41"/>
      <c r="AI236" s="41"/>
      <c r="AJ236" s="41"/>
      <c r="AK236" s="41"/>
      <c r="AL236" s="41"/>
      <c r="AM236" s="41"/>
      <c r="AN236" s="41"/>
      <c r="AO236" s="26" t="s">
        <v>127</v>
      </c>
    </row>
    <row r="237" s="5" customFormat="1" ht="74" customHeight="1" spans="1:41">
      <c r="A237" s="25" t="s">
        <v>225</v>
      </c>
      <c r="B237" s="41" t="s">
        <v>878</v>
      </c>
      <c r="C237" s="41" t="s">
        <v>879</v>
      </c>
      <c r="D237" s="41" t="s">
        <v>218</v>
      </c>
      <c r="E237" s="41" t="s">
        <v>577</v>
      </c>
      <c r="F237" s="41">
        <v>2020</v>
      </c>
      <c r="G237" s="26" t="s">
        <v>395</v>
      </c>
      <c r="H237" s="41" t="s">
        <v>876</v>
      </c>
      <c r="I237" s="41">
        <v>160</v>
      </c>
      <c r="J237" s="41"/>
      <c r="K237" s="41"/>
      <c r="L237" s="41"/>
      <c r="M237" s="41"/>
      <c r="N237" s="41"/>
      <c r="O237" s="41">
        <v>160</v>
      </c>
      <c r="P237" s="41"/>
      <c r="Q237" s="41"/>
      <c r="R237" s="41"/>
      <c r="S237" s="41"/>
      <c r="T237" s="41"/>
      <c r="U237" s="41"/>
      <c r="V237" s="41"/>
      <c r="W237" s="41" t="s">
        <v>107</v>
      </c>
      <c r="X237" s="41" t="s">
        <v>108</v>
      </c>
      <c r="Y237" s="41" t="s">
        <v>127</v>
      </c>
      <c r="Z237" s="41" t="s">
        <v>108</v>
      </c>
      <c r="AA237" s="41" t="s">
        <v>108</v>
      </c>
      <c r="AB237" s="41" t="s">
        <v>127</v>
      </c>
      <c r="AC237" s="41">
        <v>23</v>
      </c>
      <c r="AD237" s="41">
        <v>94</v>
      </c>
      <c r="AE237" s="41">
        <v>94</v>
      </c>
      <c r="AF237" s="81" t="s">
        <v>231</v>
      </c>
      <c r="AG237" s="41" t="s">
        <v>880</v>
      </c>
      <c r="AH237" s="41"/>
      <c r="AI237" s="41"/>
      <c r="AJ237" s="41"/>
      <c r="AK237" s="41"/>
      <c r="AL237" s="41"/>
      <c r="AM237" s="41"/>
      <c r="AN237" s="41"/>
      <c r="AO237" s="26" t="s">
        <v>127</v>
      </c>
    </row>
    <row r="238" s="5" customFormat="1" ht="71" customHeight="1" spans="1:41">
      <c r="A238" s="25" t="s">
        <v>225</v>
      </c>
      <c r="B238" s="41" t="s">
        <v>881</v>
      </c>
      <c r="C238" s="41" t="s">
        <v>882</v>
      </c>
      <c r="D238" s="41" t="s">
        <v>218</v>
      </c>
      <c r="E238" s="41" t="s">
        <v>883</v>
      </c>
      <c r="F238" s="41">
        <v>2020</v>
      </c>
      <c r="G238" s="26" t="s">
        <v>395</v>
      </c>
      <c r="H238" s="41" t="s">
        <v>884</v>
      </c>
      <c r="I238" s="41">
        <v>200</v>
      </c>
      <c r="J238" s="41"/>
      <c r="K238" s="41"/>
      <c r="L238" s="41"/>
      <c r="M238" s="41"/>
      <c r="N238" s="41"/>
      <c r="O238" s="41">
        <v>200</v>
      </c>
      <c r="P238" s="41"/>
      <c r="Q238" s="41"/>
      <c r="R238" s="41"/>
      <c r="S238" s="41"/>
      <c r="T238" s="41"/>
      <c r="U238" s="41"/>
      <c r="V238" s="41"/>
      <c r="W238" s="41" t="s">
        <v>107</v>
      </c>
      <c r="X238" s="41" t="s">
        <v>108</v>
      </c>
      <c r="Y238" s="41" t="s">
        <v>127</v>
      </c>
      <c r="Z238" s="41" t="s">
        <v>108</v>
      </c>
      <c r="AA238" s="41" t="s">
        <v>108</v>
      </c>
      <c r="AB238" s="41" t="s">
        <v>127</v>
      </c>
      <c r="AC238" s="41">
        <v>31</v>
      </c>
      <c r="AD238" s="41">
        <v>105</v>
      </c>
      <c r="AE238" s="41">
        <v>620</v>
      </c>
      <c r="AF238" s="81" t="s">
        <v>231</v>
      </c>
      <c r="AG238" s="41" t="s">
        <v>885</v>
      </c>
      <c r="AH238" s="41"/>
      <c r="AI238" s="41"/>
      <c r="AJ238" s="41"/>
      <c r="AK238" s="41"/>
      <c r="AL238" s="41"/>
      <c r="AM238" s="41"/>
      <c r="AN238" s="41"/>
      <c r="AO238" s="26" t="s">
        <v>127</v>
      </c>
    </row>
    <row r="239" s="5" customFormat="1" ht="71.25" spans="1:41">
      <c r="A239" s="25" t="s">
        <v>225</v>
      </c>
      <c r="B239" s="41" t="s">
        <v>886</v>
      </c>
      <c r="C239" s="41" t="s">
        <v>887</v>
      </c>
      <c r="D239" s="41" t="s">
        <v>218</v>
      </c>
      <c r="E239" s="41" t="s">
        <v>883</v>
      </c>
      <c r="F239" s="41">
        <v>2020</v>
      </c>
      <c r="G239" s="26" t="s">
        <v>395</v>
      </c>
      <c r="H239" s="41" t="s">
        <v>884</v>
      </c>
      <c r="I239" s="41">
        <v>50</v>
      </c>
      <c r="J239" s="41"/>
      <c r="K239" s="41"/>
      <c r="L239" s="41"/>
      <c r="M239" s="41"/>
      <c r="N239" s="41"/>
      <c r="O239" s="41">
        <v>50</v>
      </c>
      <c r="P239" s="41"/>
      <c r="Q239" s="41"/>
      <c r="R239" s="41"/>
      <c r="S239" s="41"/>
      <c r="T239" s="41"/>
      <c r="U239" s="41"/>
      <c r="V239" s="41"/>
      <c r="W239" s="41" t="s">
        <v>107</v>
      </c>
      <c r="X239" s="41" t="s">
        <v>108</v>
      </c>
      <c r="Y239" s="41" t="s">
        <v>127</v>
      </c>
      <c r="Z239" s="41" t="s">
        <v>108</v>
      </c>
      <c r="AA239" s="41" t="s">
        <v>108</v>
      </c>
      <c r="AB239" s="41" t="s">
        <v>127</v>
      </c>
      <c r="AC239" s="41">
        <v>42</v>
      </c>
      <c r="AD239" s="41">
        <v>123</v>
      </c>
      <c r="AE239" s="41">
        <v>353</v>
      </c>
      <c r="AF239" s="81" t="s">
        <v>231</v>
      </c>
      <c r="AG239" s="41" t="s">
        <v>888</v>
      </c>
      <c r="AH239" s="41"/>
      <c r="AI239" s="41"/>
      <c r="AJ239" s="41"/>
      <c r="AK239" s="41"/>
      <c r="AL239" s="41"/>
      <c r="AM239" s="41"/>
      <c r="AN239" s="41"/>
      <c r="AO239" s="26" t="s">
        <v>127</v>
      </c>
    </row>
    <row r="240" s="5" customFormat="1" ht="80" customHeight="1" spans="1:41">
      <c r="A240" s="25" t="s">
        <v>225</v>
      </c>
      <c r="B240" s="41" t="s">
        <v>889</v>
      </c>
      <c r="C240" s="41" t="s">
        <v>890</v>
      </c>
      <c r="D240" s="41" t="s">
        <v>218</v>
      </c>
      <c r="E240" s="41" t="s">
        <v>883</v>
      </c>
      <c r="F240" s="41">
        <v>2020</v>
      </c>
      <c r="G240" s="41" t="s">
        <v>395</v>
      </c>
      <c r="H240" s="41" t="s">
        <v>884</v>
      </c>
      <c r="I240" s="41">
        <v>250</v>
      </c>
      <c r="J240" s="41"/>
      <c r="K240" s="41"/>
      <c r="L240" s="41"/>
      <c r="M240" s="41"/>
      <c r="N240" s="41"/>
      <c r="O240" s="41">
        <v>250</v>
      </c>
      <c r="P240" s="41"/>
      <c r="Q240" s="41"/>
      <c r="R240" s="41"/>
      <c r="S240" s="41"/>
      <c r="T240" s="41"/>
      <c r="U240" s="41"/>
      <c r="V240" s="41"/>
      <c r="W240" s="41" t="s">
        <v>107</v>
      </c>
      <c r="X240" s="41" t="s">
        <v>108</v>
      </c>
      <c r="Y240" s="41" t="s">
        <v>127</v>
      </c>
      <c r="Z240" s="41" t="s">
        <v>108</v>
      </c>
      <c r="AA240" s="41" t="s">
        <v>108</v>
      </c>
      <c r="AB240" s="41" t="s">
        <v>127</v>
      </c>
      <c r="AC240" s="41">
        <v>45</v>
      </c>
      <c r="AD240" s="41">
        <v>230</v>
      </c>
      <c r="AE240" s="41">
        <v>925</v>
      </c>
      <c r="AF240" s="81" t="s">
        <v>231</v>
      </c>
      <c r="AG240" s="41" t="s">
        <v>891</v>
      </c>
      <c r="AH240" s="41"/>
      <c r="AI240" s="41"/>
      <c r="AJ240" s="41"/>
      <c r="AK240" s="41"/>
      <c r="AL240" s="41"/>
      <c r="AM240" s="41"/>
      <c r="AN240" s="41"/>
      <c r="AO240" s="26" t="s">
        <v>127</v>
      </c>
    </row>
    <row r="241" s="5" customFormat="1" ht="80" customHeight="1" spans="1:41">
      <c r="A241" s="25" t="s">
        <v>225</v>
      </c>
      <c r="B241" s="41" t="s">
        <v>892</v>
      </c>
      <c r="C241" s="41" t="s">
        <v>893</v>
      </c>
      <c r="D241" s="41" t="s">
        <v>218</v>
      </c>
      <c r="E241" s="41" t="s">
        <v>894</v>
      </c>
      <c r="F241" s="41">
        <v>2020</v>
      </c>
      <c r="G241" s="41" t="s">
        <v>395</v>
      </c>
      <c r="H241" s="41" t="s">
        <v>895</v>
      </c>
      <c r="I241" s="41">
        <v>100</v>
      </c>
      <c r="J241" s="41"/>
      <c r="K241" s="41"/>
      <c r="L241" s="41"/>
      <c r="M241" s="41"/>
      <c r="N241" s="41"/>
      <c r="O241" s="41">
        <v>100</v>
      </c>
      <c r="P241" s="41"/>
      <c r="Q241" s="41"/>
      <c r="R241" s="41"/>
      <c r="S241" s="41"/>
      <c r="T241" s="41"/>
      <c r="U241" s="41"/>
      <c r="V241" s="41"/>
      <c r="W241" s="41" t="s">
        <v>107</v>
      </c>
      <c r="X241" s="41" t="s">
        <v>108</v>
      </c>
      <c r="Y241" s="41" t="s">
        <v>127</v>
      </c>
      <c r="Z241" s="41" t="s">
        <v>108</v>
      </c>
      <c r="AA241" s="41" t="s">
        <v>108</v>
      </c>
      <c r="AB241" s="41" t="s">
        <v>127</v>
      </c>
      <c r="AC241" s="41">
        <v>158</v>
      </c>
      <c r="AD241" s="41">
        <v>550</v>
      </c>
      <c r="AE241" s="41">
        <v>550</v>
      </c>
      <c r="AF241" s="81" t="s">
        <v>231</v>
      </c>
      <c r="AG241" s="41" t="s">
        <v>896</v>
      </c>
      <c r="AH241" s="41"/>
      <c r="AI241" s="41"/>
      <c r="AJ241" s="41"/>
      <c r="AK241" s="41"/>
      <c r="AL241" s="41"/>
      <c r="AM241" s="41"/>
      <c r="AN241" s="41"/>
      <c r="AO241" s="26" t="s">
        <v>127</v>
      </c>
    </row>
    <row r="242" s="5" customFormat="1" ht="57" spans="1:41">
      <c r="A242" s="25" t="s">
        <v>225</v>
      </c>
      <c r="B242" s="41" t="s">
        <v>897</v>
      </c>
      <c r="C242" s="41" t="s">
        <v>898</v>
      </c>
      <c r="D242" s="41" t="s">
        <v>218</v>
      </c>
      <c r="E242" s="41" t="s">
        <v>568</v>
      </c>
      <c r="F242" s="41">
        <v>2020</v>
      </c>
      <c r="G242" s="41" t="s">
        <v>395</v>
      </c>
      <c r="H242" s="41" t="s">
        <v>569</v>
      </c>
      <c r="I242" s="41">
        <v>300</v>
      </c>
      <c r="J242" s="41"/>
      <c r="K242" s="41"/>
      <c r="L242" s="41"/>
      <c r="M242" s="41"/>
      <c r="N242" s="41"/>
      <c r="O242" s="41">
        <v>300</v>
      </c>
      <c r="P242" s="41"/>
      <c r="Q242" s="41"/>
      <c r="R242" s="41"/>
      <c r="S242" s="41"/>
      <c r="T242" s="41"/>
      <c r="U242" s="41"/>
      <c r="V242" s="41"/>
      <c r="W242" s="41" t="s">
        <v>107</v>
      </c>
      <c r="X242" s="41" t="s">
        <v>108</v>
      </c>
      <c r="Y242" s="41" t="s">
        <v>127</v>
      </c>
      <c r="Z242" s="41" t="s">
        <v>108</v>
      </c>
      <c r="AA242" s="41" t="s">
        <v>108</v>
      </c>
      <c r="AB242" s="41" t="s">
        <v>127</v>
      </c>
      <c r="AC242" s="41">
        <v>112</v>
      </c>
      <c r="AD242" s="41">
        <v>405</v>
      </c>
      <c r="AE242" s="41">
        <v>1525</v>
      </c>
      <c r="AF242" s="81" t="s">
        <v>231</v>
      </c>
      <c r="AG242" s="41" t="s">
        <v>899</v>
      </c>
      <c r="AH242" s="41"/>
      <c r="AI242" s="41"/>
      <c r="AJ242" s="41"/>
      <c r="AK242" s="41"/>
      <c r="AL242" s="41"/>
      <c r="AM242" s="41"/>
      <c r="AN242" s="41"/>
      <c r="AO242" s="26" t="s">
        <v>127</v>
      </c>
    </row>
    <row r="243" s="5" customFormat="1" ht="57" spans="1:41">
      <c r="A243" s="25" t="s">
        <v>225</v>
      </c>
      <c r="B243" s="41" t="s">
        <v>900</v>
      </c>
      <c r="C243" s="41" t="s">
        <v>901</v>
      </c>
      <c r="D243" s="41" t="s">
        <v>218</v>
      </c>
      <c r="E243" s="41" t="s">
        <v>568</v>
      </c>
      <c r="F243" s="41">
        <v>2020</v>
      </c>
      <c r="G243" s="41" t="s">
        <v>395</v>
      </c>
      <c r="H243" s="41" t="s">
        <v>569</v>
      </c>
      <c r="I243" s="41">
        <v>200</v>
      </c>
      <c r="J243" s="41"/>
      <c r="K243" s="41"/>
      <c r="L243" s="41"/>
      <c r="M243" s="41"/>
      <c r="N243" s="41"/>
      <c r="O243" s="41">
        <v>200</v>
      </c>
      <c r="P243" s="41"/>
      <c r="Q243" s="41"/>
      <c r="R243" s="41"/>
      <c r="S243" s="41"/>
      <c r="T243" s="41"/>
      <c r="U243" s="41"/>
      <c r="V243" s="41"/>
      <c r="W243" s="41" t="s">
        <v>107</v>
      </c>
      <c r="X243" s="41" t="s">
        <v>108</v>
      </c>
      <c r="Y243" s="41" t="s">
        <v>127</v>
      </c>
      <c r="Z243" s="41" t="s">
        <v>108</v>
      </c>
      <c r="AA243" s="41" t="s">
        <v>108</v>
      </c>
      <c r="AB243" s="41" t="s">
        <v>127</v>
      </c>
      <c r="AC243" s="41">
        <v>13</v>
      </c>
      <c r="AD243" s="41">
        <v>45</v>
      </c>
      <c r="AE243" s="41">
        <v>45</v>
      </c>
      <c r="AF243" s="81" t="s">
        <v>231</v>
      </c>
      <c r="AG243" s="41" t="s">
        <v>902</v>
      </c>
      <c r="AH243" s="41"/>
      <c r="AI243" s="41"/>
      <c r="AJ243" s="41"/>
      <c r="AK243" s="41"/>
      <c r="AL243" s="41"/>
      <c r="AM243" s="41"/>
      <c r="AN243" s="41"/>
      <c r="AO243" s="26" t="s">
        <v>127</v>
      </c>
    </row>
    <row r="244" s="5" customFormat="1" ht="57" spans="1:41">
      <c r="A244" s="25" t="s">
        <v>225</v>
      </c>
      <c r="B244" s="41" t="s">
        <v>903</v>
      </c>
      <c r="C244" s="41" t="s">
        <v>904</v>
      </c>
      <c r="D244" s="41" t="s">
        <v>218</v>
      </c>
      <c r="E244" s="41" t="s">
        <v>568</v>
      </c>
      <c r="F244" s="41">
        <v>2020</v>
      </c>
      <c r="G244" s="41" t="s">
        <v>395</v>
      </c>
      <c r="H244" s="41" t="s">
        <v>569</v>
      </c>
      <c r="I244" s="41">
        <v>132</v>
      </c>
      <c r="J244" s="41"/>
      <c r="K244" s="41"/>
      <c r="L244" s="41"/>
      <c r="M244" s="41"/>
      <c r="N244" s="41"/>
      <c r="O244" s="41">
        <v>132</v>
      </c>
      <c r="P244" s="41"/>
      <c r="Q244" s="41"/>
      <c r="R244" s="41"/>
      <c r="S244" s="41"/>
      <c r="T244" s="41"/>
      <c r="U244" s="41"/>
      <c r="V244" s="41"/>
      <c r="W244" s="41" t="s">
        <v>107</v>
      </c>
      <c r="X244" s="41" t="s">
        <v>108</v>
      </c>
      <c r="Y244" s="41" t="s">
        <v>127</v>
      </c>
      <c r="Z244" s="41" t="s">
        <v>108</v>
      </c>
      <c r="AA244" s="41" t="s">
        <v>108</v>
      </c>
      <c r="AB244" s="41" t="s">
        <v>127</v>
      </c>
      <c r="AC244" s="41">
        <v>28</v>
      </c>
      <c r="AD244" s="41">
        <v>112</v>
      </c>
      <c r="AE244" s="41">
        <v>112</v>
      </c>
      <c r="AF244" s="81" t="s">
        <v>231</v>
      </c>
      <c r="AG244" s="41" t="s">
        <v>891</v>
      </c>
      <c r="AH244" s="41"/>
      <c r="AI244" s="41"/>
      <c r="AJ244" s="41"/>
      <c r="AK244" s="41"/>
      <c r="AL244" s="41"/>
      <c r="AM244" s="41"/>
      <c r="AN244" s="41"/>
      <c r="AO244" s="26" t="s">
        <v>127</v>
      </c>
    </row>
    <row r="245" s="5" customFormat="1" ht="57" spans="1:41">
      <c r="A245" s="25" t="s">
        <v>225</v>
      </c>
      <c r="B245" s="41" t="s">
        <v>905</v>
      </c>
      <c r="C245" s="41" t="s">
        <v>906</v>
      </c>
      <c r="D245" s="41" t="s">
        <v>218</v>
      </c>
      <c r="E245" s="41" t="s">
        <v>573</v>
      </c>
      <c r="F245" s="41">
        <v>2020</v>
      </c>
      <c r="G245" s="41" t="s">
        <v>395</v>
      </c>
      <c r="H245" s="41" t="s">
        <v>574</v>
      </c>
      <c r="I245" s="41">
        <v>20</v>
      </c>
      <c r="J245" s="41"/>
      <c r="K245" s="41"/>
      <c r="L245" s="41"/>
      <c r="M245" s="41"/>
      <c r="N245" s="41"/>
      <c r="O245" s="41">
        <v>20</v>
      </c>
      <c r="P245" s="41"/>
      <c r="Q245" s="41"/>
      <c r="R245" s="41"/>
      <c r="S245" s="41"/>
      <c r="T245" s="41"/>
      <c r="U245" s="41"/>
      <c r="V245" s="41"/>
      <c r="W245" s="41" t="s">
        <v>107</v>
      </c>
      <c r="X245" s="41" t="s">
        <v>108</v>
      </c>
      <c r="Y245" s="41" t="s">
        <v>108</v>
      </c>
      <c r="Z245" s="41" t="s">
        <v>108</v>
      </c>
      <c r="AA245" s="41" t="s">
        <v>108</v>
      </c>
      <c r="AB245" s="41" t="s">
        <v>127</v>
      </c>
      <c r="AC245" s="41">
        <v>237</v>
      </c>
      <c r="AD245" s="41">
        <v>723</v>
      </c>
      <c r="AE245" s="41">
        <v>1128</v>
      </c>
      <c r="AF245" s="81" t="s">
        <v>231</v>
      </c>
      <c r="AG245" s="41" t="s">
        <v>907</v>
      </c>
      <c r="AH245" s="41"/>
      <c r="AI245" s="41"/>
      <c r="AJ245" s="41"/>
      <c r="AK245" s="41"/>
      <c r="AL245" s="41"/>
      <c r="AM245" s="41"/>
      <c r="AN245" s="41"/>
      <c r="AO245" s="26" t="s">
        <v>127</v>
      </c>
    </row>
    <row r="246" s="5" customFormat="1" ht="57" spans="1:41">
      <c r="A246" s="25" t="s">
        <v>225</v>
      </c>
      <c r="B246" s="41" t="s">
        <v>908</v>
      </c>
      <c r="C246" s="41" t="s">
        <v>909</v>
      </c>
      <c r="D246" s="41" t="s">
        <v>218</v>
      </c>
      <c r="E246" s="41" t="s">
        <v>573</v>
      </c>
      <c r="F246" s="41">
        <v>2020</v>
      </c>
      <c r="G246" s="41" t="s">
        <v>395</v>
      </c>
      <c r="H246" s="41" t="s">
        <v>574</v>
      </c>
      <c r="I246" s="41">
        <v>195</v>
      </c>
      <c r="J246" s="41"/>
      <c r="K246" s="41"/>
      <c r="L246" s="41"/>
      <c r="M246" s="41"/>
      <c r="N246" s="41"/>
      <c r="O246" s="41">
        <v>195</v>
      </c>
      <c r="P246" s="41"/>
      <c r="Q246" s="41"/>
      <c r="R246" s="41"/>
      <c r="S246" s="41"/>
      <c r="T246" s="41"/>
      <c r="U246" s="41"/>
      <c r="V246" s="41"/>
      <c r="W246" s="41" t="s">
        <v>107</v>
      </c>
      <c r="X246" s="41" t="s">
        <v>108</v>
      </c>
      <c r="Y246" s="41" t="s">
        <v>108</v>
      </c>
      <c r="Z246" s="41" t="s">
        <v>108</v>
      </c>
      <c r="AA246" s="41" t="s">
        <v>108</v>
      </c>
      <c r="AB246" s="41" t="s">
        <v>127</v>
      </c>
      <c r="AC246" s="41">
        <v>40</v>
      </c>
      <c r="AD246" s="41">
        <v>156</v>
      </c>
      <c r="AE246" s="41">
        <v>707</v>
      </c>
      <c r="AF246" s="81" t="s">
        <v>231</v>
      </c>
      <c r="AG246" s="41" t="s">
        <v>891</v>
      </c>
      <c r="AH246" s="41"/>
      <c r="AI246" s="41"/>
      <c r="AJ246" s="41"/>
      <c r="AK246" s="41"/>
      <c r="AL246" s="41"/>
      <c r="AM246" s="41"/>
      <c r="AN246" s="41"/>
      <c r="AO246" s="26" t="s">
        <v>127</v>
      </c>
    </row>
    <row r="247" s="5" customFormat="1" ht="69" customHeight="1" spans="1:41">
      <c r="A247" s="25" t="s">
        <v>225</v>
      </c>
      <c r="B247" s="41" t="s">
        <v>910</v>
      </c>
      <c r="C247" s="41" t="s">
        <v>911</v>
      </c>
      <c r="D247" s="41" t="s">
        <v>218</v>
      </c>
      <c r="E247" s="41" t="s">
        <v>573</v>
      </c>
      <c r="F247" s="41">
        <v>2020</v>
      </c>
      <c r="G247" s="41" t="s">
        <v>395</v>
      </c>
      <c r="H247" s="41" t="s">
        <v>574</v>
      </c>
      <c r="I247" s="41">
        <v>50</v>
      </c>
      <c r="J247" s="41"/>
      <c r="K247" s="41"/>
      <c r="L247" s="41"/>
      <c r="M247" s="41"/>
      <c r="N247" s="41"/>
      <c r="O247" s="41">
        <v>50</v>
      </c>
      <c r="P247" s="41"/>
      <c r="Q247" s="41"/>
      <c r="R247" s="41"/>
      <c r="S247" s="41"/>
      <c r="T247" s="41"/>
      <c r="U247" s="41"/>
      <c r="V247" s="41"/>
      <c r="W247" s="41" t="s">
        <v>107</v>
      </c>
      <c r="X247" s="41" t="s">
        <v>108</v>
      </c>
      <c r="Y247" s="41" t="s">
        <v>108</v>
      </c>
      <c r="Z247" s="41" t="s">
        <v>108</v>
      </c>
      <c r="AA247" s="41" t="s">
        <v>108</v>
      </c>
      <c r="AB247" s="41" t="s">
        <v>127</v>
      </c>
      <c r="AC247" s="41">
        <v>237</v>
      </c>
      <c r="AD247" s="41">
        <v>723</v>
      </c>
      <c r="AE247" s="41">
        <v>1128</v>
      </c>
      <c r="AF247" s="81" t="s">
        <v>231</v>
      </c>
      <c r="AG247" s="41" t="s">
        <v>912</v>
      </c>
      <c r="AH247" s="41"/>
      <c r="AI247" s="41"/>
      <c r="AJ247" s="41"/>
      <c r="AK247" s="41"/>
      <c r="AL247" s="41"/>
      <c r="AM247" s="41"/>
      <c r="AN247" s="41"/>
      <c r="AO247" s="26" t="s">
        <v>127</v>
      </c>
    </row>
    <row r="248" s="5" customFormat="1" ht="80" customHeight="1" spans="1:41">
      <c r="A248" s="25" t="s">
        <v>225</v>
      </c>
      <c r="B248" s="26" t="s">
        <v>913</v>
      </c>
      <c r="C248" s="25" t="s">
        <v>914</v>
      </c>
      <c r="D248" s="25" t="s">
        <v>218</v>
      </c>
      <c r="E248" s="25" t="s">
        <v>894</v>
      </c>
      <c r="F248" s="26" t="s">
        <v>129</v>
      </c>
      <c r="G248" s="26" t="s">
        <v>395</v>
      </c>
      <c r="H248" s="26" t="s">
        <v>915</v>
      </c>
      <c r="I248" s="26">
        <v>50</v>
      </c>
      <c r="J248" s="26"/>
      <c r="K248" s="26"/>
      <c r="L248" s="26"/>
      <c r="M248" s="26"/>
      <c r="N248" s="26"/>
      <c r="O248" s="26">
        <v>50</v>
      </c>
      <c r="P248" s="26"/>
      <c r="Q248" s="26"/>
      <c r="R248" s="26"/>
      <c r="S248" s="26"/>
      <c r="T248" s="26"/>
      <c r="U248" s="26"/>
      <c r="V248" s="26"/>
      <c r="W248" s="26" t="s">
        <v>126</v>
      </c>
      <c r="X248" s="26" t="s">
        <v>127</v>
      </c>
      <c r="Y248" s="26" t="s">
        <v>108</v>
      </c>
      <c r="Z248" s="26" t="s">
        <v>108</v>
      </c>
      <c r="AA248" s="26" t="s">
        <v>127</v>
      </c>
      <c r="AB248" s="26" t="s">
        <v>127</v>
      </c>
      <c r="AC248" s="26">
        <v>40</v>
      </c>
      <c r="AD248" s="26">
        <v>123</v>
      </c>
      <c r="AE248" s="26">
        <v>123</v>
      </c>
      <c r="AF248" s="26" t="s">
        <v>592</v>
      </c>
      <c r="AG248" s="26" t="s">
        <v>597</v>
      </c>
      <c r="AH248" s="26"/>
      <c r="AI248" s="26"/>
      <c r="AJ248" s="26"/>
      <c r="AK248" s="26"/>
      <c r="AL248" s="26"/>
      <c r="AM248" s="26"/>
      <c r="AN248" s="26"/>
      <c r="AO248" s="26" t="s">
        <v>127</v>
      </c>
    </row>
    <row r="249" s="5" customFormat="1" ht="54" customHeight="1" spans="1:41">
      <c r="A249" s="25" t="s">
        <v>225</v>
      </c>
      <c r="B249" s="26" t="s">
        <v>916</v>
      </c>
      <c r="C249" s="25" t="s">
        <v>917</v>
      </c>
      <c r="D249" s="26" t="s">
        <v>218</v>
      </c>
      <c r="E249" s="25" t="s">
        <v>894</v>
      </c>
      <c r="F249" s="26" t="s">
        <v>129</v>
      </c>
      <c r="G249" s="26" t="s">
        <v>395</v>
      </c>
      <c r="H249" s="26" t="s">
        <v>915</v>
      </c>
      <c r="I249" s="26">
        <v>20</v>
      </c>
      <c r="J249" s="26"/>
      <c r="K249" s="26"/>
      <c r="L249" s="26"/>
      <c r="M249" s="26"/>
      <c r="N249" s="26"/>
      <c r="O249" s="26">
        <v>20</v>
      </c>
      <c r="P249" s="26"/>
      <c r="Q249" s="26"/>
      <c r="R249" s="26"/>
      <c r="S249" s="26"/>
      <c r="T249" s="26"/>
      <c r="U249" s="26"/>
      <c r="V249" s="26"/>
      <c r="W249" s="26" t="s">
        <v>126</v>
      </c>
      <c r="X249" s="26" t="s">
        <v>127</v>
      </c>
      <c r="Y249" s="26" t="s">
        <v>108</v>
      </c>
      <c r="Z249" s="26" t="s">
        <v>108</v>
      </c>
      <c r="AA249" s="26" t="s">
        <v>127</v>
      </c>
      <c r="AB249" s="26" t="s">
        <v>127</v>
      </c>
      <c r="AC249" s="26">
        <v>20</v>
      </c>
      <c r="AD249" s="26">
        <v>61</v>
      </c>
      <c r="AE249" s="26">
        <v>61</v>
      </c>
      <c r="AF249" s="26" t="s">
        <v>592</v>
      </c>
      <c r="AG249" s="26" t="s">
        <v>446</v>
      </c>
      <c r="AH249" s="26"/>
      <c r="AI249" s="26"/>
      <c r="AJ249" s="26"/>
      <c r="AK249" s="26"/>
      <c r="AL249" s="26"/>
      <c r="AM249" s="26"/>
      <c r="AN249" s="26"/>
      <c r="AO249" s="26" t="s">
        <v>127</v>
      </c>
    </row>
    <row r="250" s="5" customFormat="1" ht="54" customHeight="1" spans="1:41">
      <c r="A250" s="25" t="s">
        <v>225</v>
      </c>
      <c r="B250" s="26" t="s">
        <v>918</v>
      </c>
      <c r="C250" s="26" t="s">
        <v>919</v>
      </c>
      <c r="D250" s="26" t="s">
        <v>218</v>
      </c>
      <c r="E250" s="26" t="s">
        <v>224</v>
      </c>
      <c r="F250" s="26" t="s">
        <v>129</v>
      </c>
      <c r="G250" s="26" t="s">
        <v>395</v>
      </c>
      <c r="H250" s="41" t="s">
        <v>876</v>
      </c>
      <c r="I250" s="56">
        <v>10</v>
      </c>
      <c r="J250" s="56"/>
      <c r="K250" s="26"/>
      <c r="L250" s="56"/>
      <c r="M250" s="26"/>
      <c r="N250" s="26"/>
      <c r="O250" s="56">
        <v>10</v>
      </c>
      <c r="P250" s="26"/>
      <c r="Q250" s="26"/>
      <c r="R250" s="26"/>
      <c r="S250" s="26"/>
      <c r="T250" s="26"/>
      <c r="U250" s="26"/>
      <c r="V250" s="26"/>
      <c r="W250" s="26" t="s">
        <v>126</v>
      </c>
      <c r="X250" s="26" t="s">
        <v>127</v>
      </c>
      <c r="Y250" s="26" t="s">
        <v>108</v>
      </c>
      <c r="Z250" s="26" t="s">
        <v>108</v>
      </c>
      <c r="AA250" s="26" t="s">
        <v>127</v>
      </c>
      <c r="AB250" s="26" t="s">
        <v>127</v>
      </c>
      <c r="AC250" s="26">
        <v>10</v>
      </c>
      <c r="AD250" s="26">
        <v>30</v>
      </c>
      <c r="AE250" s="26">
        <v>30</v>
      </c>
      <c r="AF250" s="26" t="s">
        <v>592</v>
      </c>
      <c r="AG250" s="26" t="s">
        <v>616</v>
      </c>
      <c r="AH250" s="26"/>
      <c r="AI250" s="26"/>
      <c r="AJ250" s="26"/>
      <c r="AK250" s="26"/>
      <c r="AL250" s="26"/>
      <c r="AM250" s="26"/>
      <c r="AN250" s="26"/>
      <c r="AO250" s="26" t="s">
        <v>127</v>
      </c>
    </row>
    <row r="251" s="5" customFormat="1" ht="54" customHeight="1" spans="1:41">
      <c r="A251" s="25" t="s">
        <v>225</v>
      </c>
      <c r="B251" s="26" t="s">
        <v>920</v>
      </c>
      <c r="C251" s="26" t="s">
        <v>921</v>
      </c>
      <c r="D251" s="26" t="s">
        <v>218</v>
      </c>
      <c r="E251" s="26" t="s">
        <v>883</v>
      </c>
      <c r="F251" s="26" t="s">
        <v>129</v>
      </c>
      <c r="G251" s="26" t="s">
        <v>395</v>
      </c>
      <c r="H251" s="26" t="s">
        <v>922</v>
      </c>
      <c r="I251" s="26">
        <v>10</v>
      </c>
      <c r="J251" s="26"/>
      <c r="K251" s="26"/>
      <c r="L251" s="26"/>
      <c r="M251" s="26"/>
      <c r="N251" s="26"/>
      <c r="O251" s="26">
        <v>10</v>
      </c>
      <c r="P251" s="26"/>
      <c r="Q251" s="26"/>
      <c r="R251" s="26"/>
      <c r="S251" s="26"/>
      <c r="T251" s="26"/>
      <c r="U251" s="26"/>
      <c r="V251" s="26"/>
      <c r="W251" s="26" t="s">
        <v>126</v>
      </c>
      <c r="X251" s="26" t="s">
        <v>127</v>
      </c>
      <c r="Y251" s="26" t="s">
        <v>108</v>
      </c>
      <c r="Z251" s="26" t="s">
        <v>108</v>
      </c>
      <c r="AA251" s="26" t="s">
        <v>127</v>
      </c>
      <c r="AB251" s="26" t="s">
        <v>127</v>
      </c>
      <c r="AC251" s="26">
        <v>10</v>
      </c>
      <c r="AD251" s="26">
        <v>30</v>
      </c>
      <c r="AE251" s="26">
        <v>30</v>
      </c>
      <c r="AF251" s="26" t="s">
        <v>592</v>
      </c>
      <c r="AG251" s="26" t="s">
        <v>616</v>
      </c>
      <c r="AH251" s="26"/>
      <c r="AI251" s="26"/>
      <c r="AJ251" s="26"/>
      <c r="AK251" s="26"/>
      <c r="AL251" s="26"/>
      <c r="AM251" s="26"/>
      <c r="AN251" s="26"/>
      <c r="AO251" s="26" t="s">
        <v>127</v>
      </c>
    </row>
    <row r="252" s="5" customFormat="1" ht="54" customHeight="1" spans="1:41">
      <c r="A252" s="25" t="s">
        <v>225</v>
      </c>
      <c r="B252" s="26" t="s">
        <v>923</v>
      </c>
      <c r="C252" s="26" t="s">
        <v>924</v>
      </c>
      <c r="D252" s="26" t="s">
        <v>218</v>
      </c>
      <c r="E252" s="26" t="s">
        <v>568</v>
      </c>
      <c r="F252" s="26" t="s">
        <v>129</v>
      </c>
      <c r="G252" s="26" t="s">
        <v>395</v>
      </c>
      <c r="H252" s="26" t="s">
        <v>925</v>
      </c>
      <c r="I252" s="26">
        <v>10</v>
      </c>
      <c r="J252" s="26"/>
      <c r="K252" s="26"/>
      <c r="L252" s="26"/>
      <c r="M252" s="26"/>
      <c r="N252" s="26"/>
      <c r="O252" s="26">
        <v>10</v>
      </c>
      <c r="P252" s="26"/>
      <c r="Q252" s="26"/>
      <c r="R252" s="26"/>
      <c r="S252" s="26"/>
      <c r="T252" s="26"/>
      <c r="U252" s="26"/>
      <c r="V252" s="26"/>
      <c r="W252" s="26" t="s">
        <v>126</v>
      </c>
      <c r="X252" s="26" t="s">
        <v>127</v>
      </c>
      <c r="Y252" s="26" t="s">
        <v>108</v>
      </c>
      <c r="Z252" s="26" t="s">
        <v>108</v>
      </c>
      <c r="AA252" s="26" t="s">
        <v>127</v>
      </c>
      <c r="AB252" s="26" t="s">
        <v>127</v>
      </c>
      <c r="AC252" s="26">
        <v>10</v>
      </c>
      <c r="AD252" s="26">
        <v>30</v>
      </c>
      <c r="AE252" s="26">
        <v>30</v>
      </c>
      <c r="AF252" s="26" t="s">
        <v>592</v>
      </c>
      <c r="AG252" s="26" t="s">
        <v>616</v>
      </c>
      <c r="AH252" s="26"/>
      <c r="AI252" s="26"/>
      <c r="AJ252" s="26"/>
      <c r="AK252" s="26"/>
      <c r="AL252" s="26"/>
      <c r="AM252" s="26"/>
      <c r="AN252" s="26"/>
      <c r="AO252" s="26" t="s">
        <v>127</v>
      </c>
    </row>
    <row r="253" s="5" customFormat="1" ht="54" customHeight="1" spans="1:41">
      <c r="A253" s="25" t="s">
        <v>225</v>
      </c>
      <c r="B253" s="26" t="s">
        <v>926</v>
      </c>
      <c r="C253" s="26" t="s">
        <v>927</v>
      </c>
      <c r="D253" s="26" t="s">
        <v>218</v>
      </c>
      <c r="E253" s="26" t="s">
        <v>577</v>
      </c>
      <c r="F253" s="26" t="s">
        <v>129</v>
      </c>
      <c r="G253" s="26" t="s">
        <v>395</v>
      </c>
      <c r="H253" s="41" t="s">
        <v>876</v>
      </c>
      <c r="I253" s="26">
        <v>10</v>
      </c>
      <c r="J253" s="26"/>
      <c r="K253" s="26"/>
      <c r="L253" s="26"/>
      <c r="M253" s="26"/>
      <c r="N253" s="26"/>
      <c r="O253" s="26">
        <v>10</v>
      </c>
      <c r="P253" s="26"/>
      <c r="Q253" s="26"/>
      <c r="R253" s="26"/>
      <c r="S253" s="26"/>
      <c r="T253" s="26"/>
      <c r="U253" s="26"/>
      <c r="V253" s="26"/>
      <c r="W253" s="26" t="s">
        <v>126</v>
      </c>
      <c r="X253" s="26" t="s">
        <v>127</v>
      </c>
      <c r="Y253" s="26" t="s">
        <v>108</v>
      </c>
      <c r="Z253" s="26" t="s">
        <v>108</v>
      </c>
      <c r="AA253" s="26" t="s">
        <v>127</v>
      </c>
      <c r="AB253" s="26" t="s">
        <v>127</v>
      </c>
      <c r="AC253" s="26">
        <v>10</v>
      </c>
      <c r="AD253" s="26">
        <v>30</v>
      </c>
      <c r="AE253" s="26">
        <v>30</v>
      </c>
      <c r="AF253" s="26" t="s">
        <v>592</v>
      </c>
      <c r="AG253" s="26" t="s">
        <v>616</v>
      </c>
      <c r="AH253" s="26"/>
      <c r="AI253" s="26"/>
      <c r="AJ253" s="26"/>
      <c r="AK253" s="26"/>
      <c r="AL253" s="26"/>
      <c r="AM253" s="26"/>
      <c r="AN253" s="26"/>
      <c r="AO253" s="26" t="s">
        <v>127</v>
      </c>
    </row>
    <row r="254" s="5" customFormat="1" ht="54" customHeight="1" spans="1:41">
      <c r="A254" s="25" t="s">
        <v>225</v>
      </c>
      <c r="B254" s="26" t="s">
        <v>928</v>
      </c>
      <c r="C254" s="26" t="s">
        <v>929</v>
      </c>
      <c r="D254" s="26" t="s">
        <v>218</v>
      </c>
      <c r="E254" s="26" t="s">
        <v>930</v>
      </c>
      <c r="F254" s="26" t="s">
        <v>129</v>
      </c>
      <c r="G254" s="26" t="s">
        <v>395</v>
      </c>
      <c r="H254" s="26" t="s">
        <v>931</v>
      </c>
      <c r="I254" s="26">
        <v>10</v>
      </c>
      <c r="J254" s="26"/>
      <c r="K254" s="26"/>
      <c r="L254" s="26"/>
      <c r="M254" s="26"/>
      <c r="N254" s="26"/>
      <c r="O254" s="26">
        <v>10</v>
      </c>
      <c r="P254" s="26"/>
      <c r="Q254" s="26"/>
      <c r="R254" s="26"/>
      <c r="S254" s="26"/>
      <c r="T254" s="26"/>
      <c r="U254" s="26"/>
      <c r="V254" s="26"/>
      <c r="W254" s="26" t="s">
        <v>126</v>
      </c>
      <c r="X254" s="26" t="s">
        <v>127</v>
      </c>
      <c r="Y254" s="26" t="s">
        <v>108</v>
      </c>
      <c r="Z254" s="26" t="s">
        <v>108</v>
      </c>
      <c r="AA254" s="26" t="s">
        <v>127</v>
      </c>
      <c r="AB254" s="26" t="s">
        <v>127</v>
      </c>
      <c r="AC254" s="26">
        <v>10</v>
      </c>
      <c r="AD254" s="26">
        <v>30</v>
      </c>
      <c r="AE254" s="26">
        <v>30</v>
      </c>
      <c r="AF254" s="26" t="s">
        <v>592</v>
      </c>
      <c r="AG254" s="26" t="s">
        <v>616</v>
      </c>
      <c r="AH254" s="26"/>
      <c r="AI254" s="26"/>
      <c r="AJ254" s="26"/>
      <c r="AK254" s="26"/>
      <c r="AL254" s="26"/>
      <c r="AM254" s="26"/>
      <c r="AN254" s="26"/>
      <c r="AO254" s="26" t="s">
        <v>127</v>
      </c>
    </row>
    <row r="255" s="5" customFormat="1" ht="54" customHeight="1" spans="1:41">
      <c r="A255" s="25" t="s">
        <v>225</v>
      </c>
      <c r="B255" s="26" t="s">
        <v>932</v>
      </c>
      <c r="C255" s="26" t="s">
        <v>933</v>
      </c>
      <c r="D255" s="26" t="s">
        <v>218</v>
      </c>
      <c r="E255" s="26" t="s">
        <v>224</v>
      </c>
      <c r="F255" s="26" t="s">
        <v>129</v>
      </c>
      <c r="G255" s="26" t="s">
        <v>395</v>
      </c>
      <c r="H255" s="26" t="s">
        <v>931</v>
      </c>
      <c r="I255" s="26">
        <v>10</v>
      </c>
      <c r="J255" s="26"/>
      <c r="K255" s="26"/>
      <c r="L255" s="26"/>
      <c r="M255" s="26"/>
      <c r="N255" s="26"/>
      <c r="O255" s="26">
        <v>10</v>
      </c>
      <c r="P255" s="26"/>
      <c r="Q255" s="26"/>
      <c r="R255" s="26"/>
      <c r="S255" s="26"/>
      <c r="T255" s="26"/>
      <c r="U255" s="26"/>
      <c r="V255" s="26"/>
      <c r="W255" s="26" t="s">
        <v>126</v>
      </c>
      <c r="X255" s="26" t="s">
        <v>127</v>
      </c>
      <c r="Y255" s="26" t="s">
        <v>108</v>
      </c>
      <c r="Z255" s="26" t="s">
        <v>108</v>
      </c>
      <c r="AA255" s="26" t="s">
        <v>127</v>
      </c>
      <c r="AB255" s="26" t="s">
        <v>127</v>
      </c>
      <c r="AC255" s="26">
        <v>10</v>
      </c>
      <c r="AD255" s="26">
        <v>30</v>
      </c>
      <c r="AE255" s="26">
        <v>30</v>
      </c>
      <c r="AF255" s="26" t="s">
        <v>592</v>
      </c>
      <c r="AG255" s="26" t="s">
        <v>616</v>
      </c>
      <c r="AH255" s="26"/>
      <c r="AI255" s="26"/>
      <c r="AJ255" s="26"/>
      <c r="AK255" s="26"/>
      <c r="AL255" s="26"/>
      <c r="AM255" s="26"/>
      <c r="AN255" s="26"/>
      <c r="AO255" s="26" t="s">
        <v>127</v>
      </c>
    </row>
    <row r="256" s="5" customFormat="1" ht="54" customHeight="1" spans="1:41">
      <c r="A256" s="25" t="s">
        <v>225</v>
      </c>
      <c r="B256" s="26" t="s">
        <v>934</v>
      </c>
      <c r="C256" s="26" t="s">
        <v>935</v>
      </c>
      <c r="D256" s="26" t="s">
        <v>218</v>
      </c>
      <c r="E256" s="26" t="s">
        <v>585</v>
      </c>
      <c r="F256" s="26" t="s">
        <v>129</v>
      </c>
      <c r="G256" s="26" t="s">
        <v>395</v>
      </c>
      <c r="H256" s="41" t="s">
        <v>586</v>
      </c>
      <c r="I256" s="26">
        <v>10</v>
      </c>
      <c r="J256" s="26"/>
      <c r="K256" s="26"/>
      <c r="L256" s="26"/>
      <c r="M256" s="26"/>
      <c r="N256" s="26"/>
      <c r="O256" s="26">
        <v>10</v>
      </c>
      <c r="P256" s="26"/>
      <c r="Q256" s="26"/>
      <c r="R256" s="26"/>
      <c r="S256" s="26"/>
      <c r="T256" s="26"/>
      <c r="U256" s="26"/>
      <c r="V256" s="26"/>
      <c r="W256" s="26" t="s">
        <v>126</v>
      </c>
      <c r="X256" s="26" t="s">
        <v>127</v>
      </c>
      <c r="Y256" s="26" t="s">
        <v>108</v>
      </c>
      <c r="Z256" s="26" t="s">
        <v>108</v>
      </c>
      <c r="AA256" s="26" t="s">
        <v>127</v>
      </c>
      <c r="AB256" s="26" t="s">
        <v>127</v>
      </c>
      <c r="AC256" s="26">
        <v>10</v>
      </c>
      <c r="AD256" s="26">
        <v>30</v>
      </c>
      <c r="AE256" s="26">
        <v>30</v>
      </c>
      <c r="AF256" s="26" t="s">
        <v>592</v>
      </c>
      <c r="AG256" s="26" t="s">
        <v>616</v>
      </c>
      <c r="AH256" s="26"/>
      <c r="AI256" s="26"/>
      <c r="AJ256" s="26"/>
      <c r="AK256" s="26"/>
      <c r="AL256" s="26"/>
      <c r="AM256" s="26"/>
      <c r="AN256" s="26"/>
      <c r="AO256" s="26" t="s">
        <v>127</v>
      </c>
    </row>
    <row r="257" s="5" customFormat="1" ht="88" customHeight="1" spans="1:41">
      <c r="A257" s="25" t="s">
        <v>225</v>
      </c>
      <c r="B257" s="26" t="s">
        <v>936</v>
      </c>
      <c r="C257" s="26" t="s">
        <v>937</v>
      </c>
      <c r="D257" s="26" t="s">
        <v>218</v>
      </c>
      <c r="E257" s="26" t="s">
        <v>930</v>
      </c>
      <c r="F257" s="26" t="s">
        <v>129</v>
      </c>
      <c r="G257" s="26" t="s">
        <v>395</v>
      </c>
      <c r="H257" s="26" t="s">
        <v>931</v>
      </c>
      <c r="I257" s="56">
        <v>20</v>
      </c>
      <c r="J257" s="56"/>
      <c r="K257" s="26"/>
      <c r="L257" s="56"/>
      <c r="M257" s="26"/>
      <c r="N257" s="26"/>
      <c r="O257" s="56">
        <v>20</v>
      </c>
      <c r="P257" s="26"/>
      <c r="Q257" s="26"/>
      <c r="R257" s="26"/>
      <c r="S257" s="26"/>
      <c r="T257" s="26"/>
      <c r="U257" s="26"/>
      <c r="V257" s="26"/>
      <c r="W257" s="26" t="s">
        <v>126</v>
      </c>
      <c r="X257" s="26" t="s">
        <v>127</v>
      </c>
      <c r="Y257" s="26" t="s">
        <v>108</v>
      </c>
      <c r="Z257" s="26" t="s">
        <v>108</v>
      </c>
      <c r="AA257" s="26" t="s">
        <v>127</v>
      </c>
      <c r="AB257" s="26" t="s">
        <v>127</v>
      </c>
      <c r="AC257" s="56">
        <v>16</v>
      </c>
      <c r="AD257" s="26">
        <v>45</v>
      </c>
      <c r="AE257" s="26">
        <v>45</v>
      </c>
      <c r="AF257" s="26" t="s">
        <v>592</v>
      </c>
      <c r="AG257" s="26" t="s">
        <v>773</v>
      </c>
      <c r="AH257" s="26"/>
      <c r="AI257" s="26"/>
      <c r="AJ257" s="26"/>
      <c r="AK257" s="26"/>
      <c r="AL257" s="26"/>
      <c r="AM257" s="26"/>
      <c r="AN257" s="26"/>
      <c r="AO257" s="26" t="s">
        <v>127</v>
      </c>
    </row>
    <row r="258" s="5" customFormat="1" ht="59" customHeight="1" spans="1:41">
      <c r="A258" s="25" t="s">
        <v>225</v>
      </c>
      <c r="B258" s="26" t="s">
        <v>938</v>
      </c>
      <c r="C258" s="25" t="s">
        <v>939</v>
      </c>
      <c r="D258" s="26" t="s">
        <v>218</v>
      </c>
      <c r="E258" s="25" t="s">
        <v>883</v>
      </c>
      <c r="F258" s="26" t="s">
        <v>129</v>
      </c>
      <c r="G258" s="26" t="s">
        <v>395</v>
      </c>
      <c r="H258" s="26" t="s">
        <v>940</v>
      </c>
      <c r="I258" s="26">
        <v>10</v>
      </c>
      <c r="J258" s="26"/>
      <c r="K258" s="26"/>
      <c r="L258" s="26"/>
      <c r="M258" s="26"/>
      <c r="N258" s="26"/>
      <c r="O258" s="26">
        <v>10</v>
      </c>
      <c r="P258" s="26"/>
      <c r="Q258" s="26"/>
      <c r="R258" s="26"/>
      <c r="S258" s="26"/>
      <c r="T258" s="26"/>
      <c r="U258" s="26"/>
      <c r="V258" s="26"/>
      <c r="W258" s="26" t="s">
        <v>126</v>
      </c>
      <c r="X258" s="26" t="s">
        <v>127</v>
      </c>
      <c r="Y258" s="26" t="s">
        <v>108</v>
      </c>
      <c r="Z258" s="26" t="s">
        <v>108</v>
      </c>
      <c r="AA258" s="26" t="s">
        <v>127</v>
      </c>
      <c r="AB258" s="26" t="s">
        <v>127</v>
      </c>
      <c r="AC258" s="26">
        <v>20</v>
      </c>
      <c r="AD258" s="26">
        <v>60</v>
      </c>
      <c r="AE258" s="26">
        <v>60</v>
      </c>
      <c r="AF258" s="26" t="s">
        <v>592</v>
      </c>
      <c r="AG258" s="26" t="s">
        <v>446</v>
      </c>
      <c r="AH258" s="26"/>
      <c r="AI258" s="26"/>
      <c r="AJ258" s="26"/>
      <c r="AK258" s="26"/>
      <c r="AL258" s="26"/>
      <c r="AM258" s="26"/>
      <c r="AN258" s="26"/>
      <c r="AO258" s="26" t="s">
        <v>127</v>
      </c>
    </row>
    <row r="259" s="5" customFormat="1" ht="59" customHeight="1" spans="1:41">
      <c r="A259" s="25" t="s">
        <v>225</v>
      </c>
      <c r="B259" s="26" t="s">
        <v>941</v>
      </c>
      <c r="C259" s="26" t="s">
        <v>942</v>
      </c>
      <c r="D259" s="26" t="s">
        <v>218</v>
      </c>
      <c r="E259" s="26" t="s">
        <v>568</v>
      </c>
      <c r="F259" s="26" t="s">
        <v>129</v>
      </c>
      <c r="G259" s="26" t="s">
        <v>395</v>
      </c>
      <c r="H259" s="26" t="s">
        <v>754</v>
      </c>
      <c r="I259" s="56">
        <v>10</v>
      </c>
      <c r="J259" s="56"/>
      <c r="K259" s="26"/>
      <c r="L259" s="56"/>
      <c r="M259" s="26"/>
      <c r="N259" s="26"/>
      <c r="O259" s="56">
        <v>10</v>
      </c>
      <c r="P259" s="26"/>
      <c r="Q259" s="26"/>
      <c r="R259" s="26"/>
      <c r="S259" s="26"/>
      <c r="T259" s="26"/>
      <c r="U259" s="26"/>
      <c r="V259" s="26"/>
      <c r="W259" s="26" t="s">
        <v>126</v>
      </c>
      <c r="X259" s="26" t="s">
        <v>127</v>
      </c>
      <c r="Y259" s="26" t="s">
        <v>108</v>
      </c>
      <c r="Z259" s="26" t="s">
        <v>108</v>
      </c>
      <c r="AA259" s="26" t="s">
        <v>127</v>
      </c>
      <c r="AB259" s="26" t="s">
        <v>127</v>
      </c>
      <c r="AC259" s="26">
        <v>10</v>
      </c>
      <c r="AD259" s="26">
        <v>30</v>
      </c>
      <c r="AE259" s="26">
        <v>30</v>
      </c>
      <c r="AF259" s="26" t="s">
        <v>592</v>
      </c>
      <c r="AG259" s="26" t="s">
        <v>616</v>
      </c>
      <c r="AH259" s="26"/>
      <c r="AI259" s="26"/>
      <c r="AJ259" s="26"/>
      <c r="AK259" s="26"/>
      <c r="AL259" s="26"/>
      <c r="AM259" s="26"/>
      <c r="AN259" s="26"/>
      <c r="AO259" s="26" t="s">
        <v>127</v>
      </c>
    </row>
    <row r="260" s="5" customFormat="1" ht="59" customHeight="1" spans="1:41">
      <c r="A260" s="25" t="s">
        <v>225</v>
      </c>
      <c r="B260" s="26" t="s">
        <v>943</v>
      </c>
      <c r="C260" s="26" t="s">
        <v>944</v>
      </c>
      <c r="D260" s="26" t="s">
        <v>218</v>
      </c>
      <c r="E260" s="26" t="s">
        <v>474</v>
      </c>
      <c r="F260" s="26" t="s">
        <v>129</v>
      </c>
      <c r="G260" s="26" t="s">
        <v>395</v>
      </c>
      <c r="H260" s="26" t="s">
        <v>931</v>
      </c>
      <c r="I260" s="26">
        <v>10</v>
      </c>
      <c r="J260" s="26"/>
      <c r="K260" s="26"/>
      <c r="L260" s="26"/>
      <c r="M260" s="26"/>
      <c r="N260" s="26"/>
      <c r="O260" s="26">
        <v>10</v>
      </c>
      <c r="P260" s="26"/>
      <c r="Q260" s="26"/>
      <c r="R260" s="26"/>
      <c r="S260" s="26"/>
      <c r="T260" s="26"/>
      <c r="U260" s="26"/>
      <c r="V260" s="26"/>
      <c r="W260" s="26" t="s">
        <v>126</v>
      </c>
      <c r="X260" s="26" t="s">
        <v>127</v>
      </c>
      <c r="Y260" s="26" t="s">
        <v>108</v>
      </c>
      <c r="Z260" s="26" t="s">
        <v>108</v>
      </c>
      <c r="AA260" s="26" t="s">
        <v>127</v>
      </c>
      <c r="AB260" s="26" t="s">
        <v>127</v>
      </c>
      <c r="AC260" s="26">
        <v>10</v>
      </c>
      <c r="AD260" s="26">
        <v>30</v>
      </c>
      <c r="AE260" s="26">
        <v>30</v>
      </c>
      <c r="AF260" s="26" t="s">
        <v>592</v>
      </c>
      <c r="AG260" s="26" t="s">
        <v>616</v>
      </c>
      <c r="AH260" s="26"/>
      <c r="AI260" s="26"/>
      <c r="AJ260" s="26"/>
      <c r="AK260" s="26"/>
      <c r="AL260" s="26"/>
      <c r="AM260" s="26"/>
      <c r="AN260" s="26"/>
      <c r="AO260" s="26" t="s">
        <v>127</v>
      </c>
    </row>
    <row r="261" s="5" customFormat="1" ht="59" customHeight="1" spans="1:41">
      <c r="A261" s="25" t="s">
        <v>225</v>
      </c>
      <c r="B261" s="26" t="s">
        <v>945</v>
      </c>
      <c r="C261" s="26" t="s">
        <v>946</v>
      </c>
      <c r="D261" s="26" t="s">
        <v>218</v>
      </c>
      <c r="E261" s="26" t="s">
        <v>947</v>
      </c>
      <c r="F261" s="26" t="s">
        <v>129</v>
      </c>
      <c r="G261" s="26" t="s">
        <v>395</v>
      </c>
      <c r="H261" s="26" t="s">
        <v>768</v>
      </c>
      <c r="I261" s="26">
        <v>100</v>
      </c>
      <c r="J261" s="26"/>
      <c r="K261" s="26"/>
      <c r="L261" s="26"/>
      <c r="M261" s="26"/>
      <c r="N261" s="26"/>
      <c r="O261" s="26">
        <v>100</v>
      </c>
      <c r="P261" s="26"/>
      <c r="Q261" s="26"/>
      <c r="R261" s="26"/>
      <c r="S261" s="26"/>
      <c r="T261" s="26"/>
      <c r="U261" s="26"/>
      <c r="V261" s="26"/>
      <c r="W261" s="26" t="s">
        <v>126</v>
      </c>
      <c r="X261" s="26" t="s">
        <v>127</v>
      </c>
      <c r="Y261" s="26" t="s">
        <v>108</v>
      </c>
      <c r="Z261" s="26" t="s">
        <v>108</v>
      </c>
      <c r="AA261" s="26" t="s">
        <v>127</v>
      </c>
      <c r="AB261" s="26" t="s">
        <v>127</v>
      </c>
      <c r="AC261" s="26">
        <v>50</v>
      </c>
      <c r="AD261" s="26">
        <v>150</v>
      </c>
      <c r="AE261" s="26">
        <v>150</v>
      </c>
      <c r="AF261" s="26" t="s">
        <v>592</v>
      </c>
      <c r="AG261" s="26" t="s">
        <v>449</v>
      </c>
      <c r="AH261" s="26"/>
      <c r="AI261" s="26"/>
      <c r="AJ261" s="26"/>
      <c r="AK261" s="26"/>
      <c r="AL261" s="26"/>
      <c r="AM261" s="26"/>
      <c r="AN261" s="26"/>
      <c r="AO261" s="26" t="s">
        <v>127</v>
      </c>
    </row>
    <row r="262" s="5" customFormat="1" ht="59" customHeight="1" spans="1:41">
      <c r="A262" s="25" t="s">
        <v>225</v>
      </c>
      <c r="B262" s="26" t="s">
        <v>948</v>
      </c>
      <c r="C262" s="26" t="s">
        <v>949</v>
      </c>
      <c r="D262" s="26" t="s">
        <v>218</v>
      </c>
      <c r="E262" s="26" t="s">
        <v>950</v>
      </c>
      <c r="F262" s="26" t="s">
        <v>129</v>
      </c>
      <c r="G262" s="26" t="s">
        <v>395</v>
      </c>
      <c r="H262" s="26" t="s">
        <v>931</v>
      </c>
      <c r="I262" s="26">
        <v>10</v>
      </c>
      <c r="J262" s="26"/>
      <c r="K262" s="26"/>
      <c r="L262" s="26"/>
      <c r="M262" s="26"/>
      <c r="N262" s="26"/>
      <c r="O262" s="26">
        <v>10</v>
      </c>
      <c r="P262" s="26"/>
      <c r="Q262" s="26"/>
      <c r="R262" s="26"/>
      <c r="S262" s="26"/>
      <c r="T262" s="26"/>
      <c r="U262" s="26"/>
      <c r="V262" s="26"/>
      <c r="W262" s="26" t="s">
        <v>126</v>
      </c>
      <c r="X262" s="26" t="s">
        <v>127</v>
      </c>
      <c r="Y262" s="26" t="s">
        <v>108</v>
      </c>
      <c r="Z262" s="26" t="s">
        <v>108</v>
      </c>
      <c r="AA262" s="26" t="s">
        <v>127</v>
      </c>
      <c r="AB262" s="26" t="s">
        <v>127</v>
      </c>
      <c r="AC262" s="26">
        <v>10</v>
      </c>
      <c r="AD262" s="26">
        <v>30</v>
      </c>
      <c r="AE262" s="26">
        <v>30</v>
      </c>
      <c r="AF262" s="26" t="s">
        <v>592</v>
      </c>
      <c r="AG262" s="26" t="s">
        <v>616</v>
      </c>
      <c r="AH262" s="26"/>
      <c r="AI262" s="26"/>
      <c r="AJ262" s="26"/>
      <c r="AK262" s="26"/>
      <c r="AL262" s="26"/>
      <c r="AM262" s="26"/>
      <c r="AN262" s="26"/>
      <c r="AO262" s="26" t="s">
        <v>127</v>
      </c>
    </row>
    <row r="263" s="7" customFormat="1" ht="266" customHeight="1" spans="1:41">
      <c r="A263" s="25" t="s">
        <v>951</v>
      </c>
      <c r="B263" s="27" t="s">
        <v>952</v>
      </c>
      <c r="C263" s="26" t="s">
        <v>953</v>
      </c>
      <c r="D263" s="26" t="s">
        <v>954</v>
      </c>
      <c r="E263" s="26" t="s">
        <v>955</v>
      </c>
      <c r="F263" s="26" t="s">
        <v>129</v>
      </c>
      <c r="G263" s="26" t="s">
        <v>956</v>
      </c>
      <c r="H263" s="26" t="s">
        <v>957</v>
      </c>
      <c r="I263" s="26">
        <v>1200</v>
      </c>
      <c r="J263" s="26"/>
      <c r="K263" s="26"/>
      <c r="L263" s="26"/>
      <c r="M263" s="26"/>
      <c r="N263" s="26"/>
      <c r="O263" s="26">
        <v>1200</v>
      </c>
      <c r="P263" s="26"/>
      <c r="Q263" s="26"/>
      <c r="R263" s="26"/>
      <c r="S263" s="26"/>
      <c r="T263" s="26"/>
      <c r="U263" s="26"/>
      <c r="V263" s="26"/>
      <c r="W263" s="26" t="s">
        <v>126</v>
      </c>
      <c r="X263" s="26" t="s">
        <v>108</v>
      </c>
      <c r="Y263" s="26" t="s">
        <v>108</v>
      </c>
      <c r="Z263" s="26" t="s">
        <v>108</v>
      </c>
      <c r="AA263" s="26" t="s">
        <v>127</v>
      </c>
      <c r="AB263" s="26" t="s">
        <v>127</v>
      </c>
      <c r="AC263" s="26">
        <v>3420</v>
      </c>
      <c r="AD263" s="26">
        <v>10560</v>
      </c>
      <c r="AE263" s="26">
        <v>22643</v>
      </c>
      <c r="AF263" s="26" t="s">
        <v>958</v>
      </c>
      <c r="AG263" s="26" t="s">
        <v>959</v>
      </c>
      <c r="AH263" s="26"/>
      <c r="AI263" s="26"/>
      <c r="AJ263" s="26"/>
      <c r="AK263" s="26"/>
      <c r="AL263" s="26"/>
      <c r="AM263" s="26"/>
      <c r="AN263" s="26"/>
      <c r="AO263" s="26"/>
    </row>
    <row r="264" s="7" customFormat="1" ht="223" customHeight="1" spans="1:41">
      <c r="A264" s="25" t="s">
        <v>951</v>
      </c>
      <c r="B264" s="26" t="s">
        <v>960</v>
      </c>
      <c r="C264" s="26" t="s">
        <v>961</v>
      </c>
      <c r="D264" s="26" t="s">
        <v>954</v>
      </c>
      <c r="E264" s="26" t="s">
        <v>962</v>
      </c>
      <c r="F264" s="26" t="s">
        <v>129</v>
      </c>
      <c r="G264" s="26" t="s">
        <v>956</v>
      </c>
      <c r="H264" s="26" t="s">
        <v>957</v>
      </c>
      <c r="I264" s="26">
        <v>1100</v>
      </c>
      <c r="J264" s="26"/>
      <c r="K264" s="26"/>
      <c r="L264" s="26"/>
      <c r="M264" s="26"/>
      <c r="N264" s="26"/>
      <c r="O264" s="26">
        <v>1100</v>
      </c>
      <c r="P264" s="26"/>
      <c r="Q264" s="26"/>
      <c r="R264" s="26"/>
      <c r="S264" s="26"/>
      <c r="T264" s="26"/>
      <c r="U264" s="26"/>
      <c r="V264" s="26"/>
      <c r="W264" s="26" t="s">
        <v>107</v>
      </c>
      <c r="X264" s="26" t="s">
        <v>108</v>
      </c>
      <c r="Y264" s="26" t="s">
        <v>108</v>
      </c>
      <c r="Z264" s="26" t="s">
        <v>108</v>
      </c>
      <c r="AA264" s="26" t="s">
        <v>108</v>
      </c>
      <c r="AB264" s="26" t="s">
        <v>127</v>
      </c>
      <c r="AC264" s="26">
        <v>4270</v>
      </c>
      <c r="AD264" s="26">
        <v>13675</v>
      </c>
      <c r="AE264" s="26">
        <v>13945</v>
      </c>
      <c r="AF264" s="26" t="s">
        <v>963</v>
      </c>
      <c r="AG264" s="26" t="s">
        <v>964</v>
      </c>
      <c r="AH264" s="26"/>
      <c r="AI264" s="26"/>
      <c r="AJ264" s="26"/>
      <c r="AK264" s="26"/>
      <c r="AL264" s="26"/>
      <c r="AM264" s="26"/>
      <c r="AN264" s="26"/>
      <c r="AO264" s="26"/>
    </row>
    <row r="265" s="8" customFormat="1" ht="190" customHeight="1" spans="1:41">
      <c r="A265" s="25" t="s">
        <v>951</v>
      </c>
      <c r="B265" s="26" t="s">
        <v>965</v>
      </c>
      <c r="C265" s="26" t="s">
        <v>966</v>
      </c>
      <c r="D265" s="26" t="s">
        <v>967</v>
      </c>
      <c r="E265" s="26" t="s">
        <v>968</v>
      </c>
      <c r="F265" s="26" t="s">
        <v>129</v>
      </c>
      <c r="G265" s="26" t="s">
        <v>956</v>
      </c>
      <c r="H265" s="26" t="s">
        <v>969</v>
      </c>
      <c r="I265" s="26">
        <v>82</v>
      </c>
      <c r="J265" s="26"/>
      <c r="K265" s="26"/>
      <c r="L265" s="26"/>
      <c r="M265" s="26"/>
      <c r="N265" s="26"/>
      <c r="O265" s="26">
        <v>82</v>
      </c>
      <c r="P265" s="26"/>
      <c r="Q265" s="26"/>
      <c r="R265" s="26"/>
      <c r="S265" s="26"/>
      <c r="T265" s="26"/>
      <c r="U265" s="26"/>
      <c r="V265" s="26"/>
      <c r="W265" s="26" t="s">
        <v>126</v>
      </c>
      <c r="X265" s="26" t="s">
        <v>108</v>
      </c>
      <c r="Y265" s="26" t="s">
        <v>108</v>
      </c>
      <c r="Z265" s="26" t="s">
        <v>108</v>
      </c>
      <c r="AA265" s="26" t="s">
        <v>108</v>
      </c>
      <c r="AB265" s="26" t="s">
        <v>127</v>
      </c>
      <c r="AC265" s="26">
        <v>218</v>
      </c>
      <c r="AD265" s="26">
        <v>363</v>
      </c>
      <c r="AE265" s="26">
        <v>412</v>
      </c>
      <c r="AF265" s="26" t="s">
        <v>592</v>
      </c>
      <c r="AG265" s="26" t="s">
        <v>970</v>
      </c>
      <c r="AH265" s="26"/>
      <c r="AI265" s="26"/>
      <c r="AJ265" s="26"/>
      <c r="AK265" s="84"/>
      <c r="AL265" s="84"/>
      <c r="AM265" s="84"/>
      <c r="AN265" s="84"/>
      <c r="AO265" s="84"/>
    </row>
    <row r="266" s="8" customFormat="1" ht="69" customHeight="1" spans="1:41">
      <c r="A266" s="25" t="s">
        <v>951</v>
      </c>
      <c r="B266" s="26" t="s">
        <v>971</v>
      </c>
      <c r="C266" s="26" t="s">
        <v>972</v>
      </c>
      <c r="D266" s="26" t="s">
        <v>390</v>
      </c>
      <c r="E266" s="26" t="s">
        <v>735</v>
      </c>
      <c r="F266" s="26" t="s">
        <v>129</v>
      </c>
      <c r="G266" s="26" t="s">
        <v>956</v>
      </c>
      <c r="H266" s="26" t="s">
        <v>736</v>
      </c>
      <c r="I266" s="26">
        <v>15</v>
      </c>
      <c r="J266" s="26"/>
      <c r="K266" s="26"/>
      <c r="L266" s="26"/>
      <c r="M266" s="26"/>
      <c r="N266" s="26"/>
      <c r="O266" s="26">
        <v>15</v>
      </c>
      <c r="P266" s="26"/>
      <c r="Q266" s="26"/>
      <c r="R266" s="26"/>
      <c r="S266" s="26"/>
      <c r="T266" s="26"/>
      <c r="U266" s="26"/>
      <c r="V266" s="26"/>
      <c r="W266" s="26" t="s">
        <v>126</v>
      </c>
      <c r="X266" s="26" t="s">
        <v>108</v>
      </c>
      <c r="Y266" s="26" t="s">
        <v>108</v>
      </c>
      <c r="Z266" s="26" t="s">
        <v>108</v>
      </c>
      <c r="AA266" s="26" t="s">
        <v>108</v>
      </c>
      <c r="AB266" s="26" t="s">
        <v>127</v>
      </c>
      <c r="AC266" s="26">
        <v>10</v>
      </c>
      <c r="AD266" s="26">
        <v>35</v>
      </c>
      <c r="AE266" s="26">
        <v>140</v>
      </c>
      <c r="AF266" s="26" t="s">
        <v>592</v>
      </c>
      <c r="AG266" s="26" t="s">
        <v>973</v>
      </c>
      <c r="AH266" s="26"/>
      <c r="AI266" s="26"/>
      <c r="AJ266" s="26"/>
      <c r="AK266" s="84"/>
      <c r="AL266" s="84"/>
      <c r="AM266" s="84"/>
      <c r="AN266" s="84"/>
      <c r="AO266" s="84"/>
    </row>
    <row r="267" s="8" customFormat="1" ht="132" customHeight="1" spans="1:41">
      <c r="A267" s="25" t="s">
        <v>951</v>
      </c>
      <c r="B267" s="26" t="s">
        <v>974</v>
      </c>
      <c r="C267" s="26" t="s">
        <v>975</v>
      </c>
      <c r="D267" s="26" t="s">
        <v>976</v>
      </c>
      <c r="E267" s="26" t="s">
        <v>977</v>
      </c>
      <c r="F267" s="26" t="s">
        <v>129</v>
      </c>
      <c r="G267" s="26" t="s">
        <v>956</v>
      </c>
      <c r="H267" s="26" t="s">
        <v>978</v>
      </c>
      <c r="I267" s="26">
        <v>82.5</v>
      </c>
      <c r="J267" s="26"/>
      <c r="K267" s="26"/>
      <c r="L267" s="26"/>
      <c r="M267" s="26"/>
      <c r="N267" s="26"/>
      <c r="O267" s="26">
        <v>82.5</v>
      </c>
      <c r="P267" s="26"/>
      <c r="Q267" s="26"/>
      <c r="R267" s="26"/>
      <c r="S267" s="26"/>
      <c r="T267" s="26"/>
      <c r="U267" s="26"/>
      <c r="V267" s="26"/>
      <c r="W267" s="26" t="s">
        <v>107</v>
      </c>
      <c r="X267" s="26" t="s">
        <v>108</v>
      </c>
      <c r="Y267" s="26" t="s">
        <v>127</v>
      </c>
      <c r="Z267" s="26" t="s">
        <v>127</v>
      </c>
      <c r="AA267" s="26" t="s">
        <v>127</v>
      </c>
      <c r="AB267" s="26" t="s">
        <v>127</v>
      </c>
      <c r="AC267" s="26">
        <v>167</v>
      </c>
      <c r="AD267" s="26">
        <v>445</v>
      </c>
      <c r="AE267" s="26">
        <v>600</v>
      </c>
      <c r="AF267" s="26" t="s">
        <v>979</v>
      </c>
      <c r="AG267" s="26" t="s">
        <v>980</v>
      </c>
      <c r="AH267" s="26"/>
      <c r="AI267" s="26"/>
      <c r="AJ267" s="26"/>
      <c r="AK267" s="84"/>
      <c r="AL267" s="84"/>
      <c r="AM267" s="84"/>
      <c r="AN267" s="84"/>
      <c r="AO267" s="84"/>
    </row>
    <row r="268" s="8" customFormat="1" ht="92" customHeight="1" spans="1:41">
      <c r="A268" s="25" t="s">
        <v>951</v>
      </c>
      <c r="B268" s="26" t="s">
        <v>981</v>
      </c>
      <c r="C268" s="38" t="s">
        <v>982</v>
      </c>
      <c r="D268" s="26" t="s">
        <v>178</v>
      </c>
      <c r="E268" s="26" t="s">
        <v>337</v>
      </c>
      <c r="F268" s="26" t="s">
        <v>129</v>
      </c>
      <c r="G268" s="26" t="s">
        <v>956</v>
      </c>
      <c r="H268" s="26" t="s">
        <v>338</v>
      </c>
      <c r="I268" s="26">
        <v>30</v>
      </c>
      <c r="J268" s="26"/>
      <c r="K268" s="26"/>
      <c r="L268" s="26"/>
      <c r="M268" s="26"/>
      <c r="N268" s="26"/>
      <c r="O268" s="26">
        <v>30</v>
      </c>
      <c r="P268" s="26"/>
      <c r="Q268" s="26"/>
      <c r="R268" s="26"/>
      <c r="S268" s="26"/>
      <c r="T268" s="26"/>
      <c r="U268" s="26"/>
      <c r="V268" s="26"/>
      <c r="W268" s="26" t="s">
        <v>107</v>
      </c>
      <c r="X268" s="26" t="s">
        <v>108</v>
      </c>
      <c r="Y268" s="26" t="s">
        <v>127</v>
      </c>
      <c r="Z268" s="26" t="s">
        <v>108</v>
      </c>
      <c r="AA268" s="26" t="s">
        <v>108</v>
      </c>
      <c r="AB268" s="26" t="s">
        <v>127</v>
      </c>
      <c r="AC268" s="26">
        <v>77</v>
      </c>
      <c r="AD268" s="26">
        <v>262</v>
      </c>
      <c r="AE268" s="26">
        <v>262</v>
      </c>
      <c r="AF268" s="26" t="s">
        <v>983</v>
      </c>
      <c r="AG268" s="27" t="s">
        <v>984</v>
      </c>
      <c r="AH268" s="26" t="s">
        <v>985</v>
      </c>
      <c r="AI268" s="26"/>
      <c r="AJ268" s="26" t="s">
        <v>956</v>
      </c>
      <c r="AK268" s="84"/>
      <c r="AL268" s="84"/>
      <c r="AM268" s="84"/>
      <c r="AN268" s="84"/>
      <c r="AO268" s="84"/>
    </row>
    <row r="269" s="8" customFormat="1" ht="76" customHeight="1" spans="1:41">
      <c r="A269" s="25" t="s">
        <v>951</v>
      </c>
      <c r="B269" s="26" t="s">
        <v>986</v>
      </c>
      <c r="C269" s="38" t="s">
        <v>987</v>
      </c>
      <c r="D269" s="26" t="s">
        <v>178</v>
      </c>
      <c r="E269" s="26" t="s">
        <v>374</v>
      </c>
      <c r="F269" s="26" t="s">
        <v>129</v>
      </c>
      <c r="G269" s="26" t="s">
        <v>956</v>
      </c>
      <c r="H269" s="26" t="s">
        <v>375</v>
      </c>
      <c r="I269" s="26">
        <v>30</v>
      </c>
      <c r="J269" s="26"/>
      <c r="K269" s="26"/>
      <c r="L269" s="26"/>
      <c r="M269" s="26"/>
      <c r="N269" s="26"/>
      <c r="O269" s="26">
        <v>30</v>
      </c>
      <c r="P269" s="26"/>
      <c r="Q269" s="26"/>
      <c r="R269" s="26"/>
      <c r="S269" s="26"/>
      <c r="T269" s="26"/>
      <c r="U269" s="26"/>
      <c r="V269" s="26"/>
      <c r="W269" s="26" t="s">
        <v>107</v>
      </c>
      <c r="X269" s="26" t="s">
        <v>108</v>
      </c>
      <c r="Y269" s="26" t="s">
        <v>127</v>
      </c>
      <c r="Z269" s="26" t="s">
        <v>108</v>
      </c>
      <c r="AA269" s="26" t="s">
        <v>108</v>
      </c>
      <c r="AB269" s="26" t="s">
        <v>127</v>
      </c>
      <c r="AC269" s="26">
        <v>50</v>
      </c>
      <c r="AD269" s="26">
        <v>170</v>
      </c>
      <c r="AE269" s="26">
        <v>170</v>
      </c>
      <c r="AF269" s="26" t="s">
        <v>958</v>
      </c>
      <c r="AG269" s="27" t="s">
        <v>988</v>
      </c>
      <c r="AH269" s="26"/>
      <c r="AI269" s="26"/>
      <c r="AJ269" s="26" t="s">
        <v>956</v>
      </c>
      <c r="AK269" s="84"/>
      <c r="AL269" s="84"/>
      <c r="AM269" s="84"/>
      <c r="AN269" s="84"/>
      <c r="AO269" s="84"/>
    </row>
    <row r="270" s="8" customFormat="1" ht="76" customHeight="1" spans="1:41">
      <c r="A270" s="25" t="s">
        <v>951</v>
      </c>
      <c r="B270" s="26" t="s">
        <v>989</v>
      </c>
      <c r="C270" s="26" t="s">
        <v>990</v>
      </c>
      <c r="D270" s="26" t="s">
        <v>184</v>
      </c>
      <c r="E270" s="26" t="s">
        <v>991</v>
      </c>
      <c r="F270" s="26" t="s">
        <v>129</v>
      </c>
      <c r="G270" s="26" t="s">
        <v>956</v>
      </c>
      <c r="H270" s="26" t="s">
        <v>992</v>
      </c>
      <c r="I270" s="26">
        <v>10</v>
      </c>
      <c r="J270" s="26"/>
      <c r="K270" s="26"/>
      <c r="L270" s="26"/>
      <c r="M270" s="26"/>
      <c r="N270" s="26"/>
      <c r="O270" s="26">
        <v>10</v>
      </c>
      <c r="P270" s="26"/>
      <c r="Q270" s="26"/>
      <c r="R270" s="26"/>
      <c r="S270" s="26"/>
      <c r="T270" s="26"/>
      <c r="U270" s="26"/>
      <c r="V270" s="26"/>
      <c r="W270" s="26" t="s">
        <v>107</v>
      </c>
      <c r="X270" s="26" t="s">
        <v>108</v>
      </c>
      <c r="Y270" s="26" t="s">
        <v>108</v>
      </c>
      <c r="Z270" s="26" t="s">
        <v>108</v>
      </c>
      <c r="AA270" s="26" t="s">
        <v>127</v>
      </c>
      <c r="AB270" s="26" t="s">
        <v>127</v>
      </c>
      <c r="AC270" s="26">
        <v>88</v>
      </c>
      <c r="AD270" s="26">
        <v>247</v>
      </c>
      <c r="AE270" s="26">
        <v>410</v>
      </c>
      <c r="AF270" s="26" t="s">
        <v>958</v>
      </c>
      <c r="AG270" s="26" t="s">
        <v>993</v>
      </c>
      <c r="AH270" s="26"/>
      <c r="AI270" s="26"/>
      <c r="AJ270" s="26" t="s">
        <v>994</v>
      </c>
      <c r="AK270" s="84"/>
      <c r="AL270" s="84"/>
      <c r="AM270" s="84"/>
      <c r="AN270" s="84"/>
      <c r="AO270" s="84"/>
    </row>
    <row r="271" s="8" customFormat="1" ht="76" customHeight="1" spans="1:41">
      <c r="A271" s="25" t="s">
        <v>951</v>
      </c>
      <c r="B271" s="26" t="s">
        <v>995</v>
      </c>
      <c r="C271" s="26" t="s">
        <v>996</v>
      </c>
      <c r="D271" s="26" t="s">
        <v>997</v>
      </c>
      <c r="E271" s="26" t="s">
        <v>998</v>
      </c>
      <c r="F271" s="26" t="s">
        <v>129</v>
      </c>
      <c r="G271" s="26" t="s">
        <v>956</v>
      </c>
      <c r="H271" s="26" t="s">
        <v>969</v>
      </c>
      <c r="I271" s="26">
        <v>20</v>
      </c>
      <c r="J271" s="26"/>
      <c r="K271" s="26"/>
      <c r="L271" s="26"/>
      <c r="M271" s="26"/>
      <c r="N271" s="26"/>
      <c r="O271" s="26">
        <v>20</v>
      </c>
      <c r="P271" s="26"/>
      <c r="Q271" s="26"/>
      <c r="R271" s="26"/>
      <c r="S271" s="26"/>
      <c r="T271" s="26"/>
      <c r="U271" s="26"/>
      <c r="V271" s="26"/>
      <c r="W271" s="26" t="s">
        <v>107</v>
      </c>
      <c r="X271" s="26" t="s">
        <v>108</v>
      </c>
      <c r="Y271" s="26" t="s">
        <v>108</v>
      </c>
      <c r="Z271" s="26" t="s">
        <v>108</v>
      </c>
      <c r="AA271" s="26" t="s">
        <v>127</v>
      </c>
      <c r="AB271" s="26" t="s">
        <v>127</v>
      </c>
      <c r="AC271" s="26">
        <v>16</v>
      </c>
      <c r="AD271" s="26">
        <v>44</v>
      </c>
      <c r="AE271" s="26">
        <v>118</v>
      </c>
      <c r="AF271" s="26" t="s">
        <v>958</v>
      </c>
      <c r="AG271" s="26" t="s">
        <v>999</v>
      </c>
      <c r="AH271" s="26"/>
      <c r="AI271" s="26"/>
      <c r="AJ271" s="26" t="s">
        <v>994</v>
      </c>
      <c r="AK271" s="84"/>
      <c r="AL271" s="84"/>
      <c r="AM271" s="84"/>
      <c r="AN271" s="84"/>
      <c r="AO271" s="84"/>
    </row>
    <row r="272" s="8" customFormat="1" ht="59" customHeight="1" spans="1:41">
      <c r="A272" s="25" t="s">
        <v>951</v>
      </c>
      <c r="B272" s="26" t="s">
        <v>1000</v>
      </c>
      <c r="C272" s="26" t="s">
        <v>734</v>
      </c>
      <c r="D272" s="26" t="s">
        <v>134</v>
      </c>
      <c r="E272" s="26" t="s">
        <v>454</v>
      </c>
      <c r="F272" s="26" t="s">
        <v>129</v>
      </c>
      <c r="G272" s="26" t="s">
        <v>956</v>
      </c>
      <c r="H272" s="26" t="s">
        <v>1001</v>
      </c>
      <c r="I272" s="26">
        <v>15</v>
      </c>
      <c r="J272" s="26"/>
      <c r="K272" s="26"/>
      <c r="L272" s="26"/>
      <c r="M272" s="26"/>
      <c r="N272" s="26"/>
      <c r="O272" s="26">
        <v>15</v>
      </c>
      <c r="P272" s="26"/>
      <c r="Q272" s="26"/>
      <c r="R272" s="26"/>
      <c r="S272" s="26"/>
      <c r="T272" s="26"/>
      <c r="U272" s="26"/>
      <c r="V272" s="26"/>
      <c r="W272" s="26" t="s">
        <v>126</v>
      </c>
      <c r="X272" s="26" t="s">
        <v>108</v>
      </c>
      <c r="Y272" s="26" t="s">
        <v>108</v>
      </c>
      <c r="Z272" s="26" t="s">
        <v>108</v>
      </c>
      <c r="AA272" s="26" t="s">
        <v>108</v>
      </c>
      <c r="AB272" s="26" t="s">
        <v>127</v>
      </c>
      <c r="AC272" s="26">
        <v>40</v>
      </c>
      <c r="AD272" s="68">
        <v>140</v>
      </c>
      <c r="AE272" s="68">
        <v>140</v>
      </c>
      <c r="AF272" s="26" t="s">
        <v>958</v>
      </c>
      <c r="AG272" s="26" t="s">
        <v>1002</v>
      </c>
      <c r="AH272" s="41"/>
      <c r="AI272" s="26"/>
      <c r="AJ272" s="26" t="s">
        <v>994</v>
      </c>
      <c r="AK272" s="84"/>
      <c r="AL272" s="84"/>
      <c r="AM272" s="84"/>
      <c r="AN272" s="84"/>
      <c r="AO272" s="84"/>
    </row>
    <row r="273" s="8" customFormat="1" ht="59" customHeight="1" spans="1:41">
      <c r="A273" s="25" t="s">
        <v>951</v>
      </c>
      <c r="B273" s="26" t="s">
        <v>1003</v>
      </c>
      <c r="C273" s="26" t="s">
        <v>1004</v>
      </c>
      <c r="D273" s="26" t="s">
        <v>134</v>
      </c>
      <c r="E273" s="26" t="s">
        <v>479</v>
      </c>
      <c r="F273" s="26" t="s">
        <v>129</v>
      </c>
      <c r="G273" s="26" t="s">
        <v>956</v>
      </c>
      <c r="H273" s="26" t="s">
        <v>1005</v>
      </c>
      <c r="I273" s="26">
        <v>6</v>
      </c>
      <c r="J273" s="26"/>
      <c r="K273" s="26"/>
      <c r="L273" s="26"/>
      <c r="M273" s="26"/>
      <c r="N273" s="26"/>
      <c r="O273" s="26">
        <v>6</v>
      </c>
      <c r="P273" s="25"/>
      <c r="Q273" s="41"/>
      <c r="R273" s="41"/>
      <c r="S273" s="26"/>
      <c r="T273" s="26"/>
      <c r="U273" s="26"/>
      <c r="V273" s="38"/>
      <c r="W273" s="26" t="s">
        <v>126</v>
      </c>
      <c r="X273" s="26" t="s">
        <v>108</v>
      </c>
      <c r="Y273" s="26" t="s">
        <v>108</v>
      </c>
      <c r="Z273" s="26" t="s">
        <v>108</v>
      </c>
      <c r="AA273" s="26" t="s">
        <v>108</v>
      </c>
      <c r="AB273" s="26" t="s">
        <v>127</v>
      </c>
      <c r="AC273" s="26">
        <v>60</v>
      </c>
      <c r="AD273" s="68">
        <v>210</v>
      </c>
      <c r="AE273" s="68">
        <v>210</v>
      </c>
      <c r="AF273" s="26" t="s">
        <v>958</v>
      </c>
      <c r="AG273" s="26" t="s">
        <v>1006</v>
      </c>
      <c r="AH273" s="41"/>
      <c r="AI273" s="26"/>
      <c r="AJ273" s="26" t="s">
        <v>994</v>
      </c>
      <c r="AK273" s="84"/>
      <c r="AL273" s="84"/>
      <c r="AM273" s="84"/>
      <c r="AN273" s="84"/>
      <c r="AO273" s="84"/>
    </row>
    <row r="274" s="8" customFormat="1" ht="59" customHeight="1" spans="1:41">
      <c r="A274" s="25" t="s">
        <v>951</v>
      </c>
      <c r="B274" s="26" t="s">
        <v>1007</v>
      </c>
      <c r="C274" s="26" t="s">
        <v>1008</v>
      </c>
      <c r="D274" s="26" t="s">
        <v>134</v>
      </c>
      <c r="E274" s="26" t="s">
        <v>502</v>
      </c>
      <c r="F274" s="26" t="s">
        <v>129</v>
      </c>
      <c r="G274" s="26" t="s">
        <v>956</v>
      </c>
      <c r="H274" s="26" t="s">
        <v>1009</v>
      </c>
      <c r="I274" s="26">
        <v>20</v>
      </c>
      <c r="J274" s="26"/>
      <c r="K274" s="26"/>
      <c r="L274" s="26"/>
      <c r="M274" s="26"/>
      <c r="N274" s="26"/>
      <c r="O274" s="26">
        <v>20</v>
      </c>
      <c r="P274" s="25"/>
      <c r="Q274" s="41"/>
      <c r="R274" s="41"/>
      <c r="S274" s="26"/>
      <c r="T274" s="26"/>
      <c r="U274" s="26"/>
      <c r="V274" s="38"/>
      <c r="W274" s="26" t="s">
        <v>126</v>
      </c>
      <c r="X274" s="26" t="s">
        <v>108</v>
      </c>
      <c r="Y274" s="26" t="s">
        <v>108</v>
      </c>
      <c r="Z274" s="26" t="s">
        <v>108</v>
      </c>
      <c r="AA274" s="26" t="s">
        <v>108</v>
      </c>
      <c r="AB274" s="26" t="s">
        <v>127</v>
      </c>
      <c r="AC274" s="26">
        <v>30</v>
      </c>
      <c r="AD274" s="68">
        <v>105</v>
      </c>
      <c r="AE274" s="68">
        <v>105</v>
      </c>
      <c r="AF274" s="26" t="s">
        <v>958</v>
      </c>
      <c r="AG274" s="26" t="s">
        <v>1010</v>
      </c>
      <c r="AH274" s="41"/>
      <c r="AI274" s="26"/>
      <c r="AJ274" s="26" t="s">
        <v>994</v>
      </c>
      <c r="AK274" s="84"/>
      <c r="AL274" s="84"/>
      <c r="AM274" s="84"/>
      <c r="AN274" s="84"/>
      <c r="AO274" s="84"/>
    </row>
    <row r="275" s="8" customFormat="1" ht="75" customHeight="1" spans="1:41">
      <c r="A275" s="25" t="s">
        <v>951</v>
      </c>
      <c r="B275" s="26" t="s">
        <v>1011</v>
      </c>
      <c r="C275" s="26" t="s">
        <v>1012</v>
      </c>
      <c r="D275" s="26" t="s">
        <v>134</v>
      </c>
      <c r="E275" s="26" t="s">
        <v>502</v>
      </c>
      <c r="F275" s="26" t="s">
        <v>129</v>
      </c>
      <c r="G275" s="26" t="s">
        <v>956</v>
      </c>
      <c r="H275" s="26" t="s">
        <v>1009</v>
      </c>
      <c r="I275" s="26">
        <v>30</v>
      </c>
      <c r="J275" s="26"/>
      <c r="K275" s="26"/>
      <c r="L275" s="26"/>
      <c r="M275" s="26"/>
      <c r="N275" s="26"/>
      <c r="O275" s="26">
        <v>30</v>
      </c>
      <c r="P275" s="25"/>
      <c r="Q275" s="41"/>
      <c r="R275" s="41"/>
      <c r="S275" s="26"/>
      <c r="T275" s="26"/>
      <c r="U275" s="26"/>
      <c r="V275" s="38"/>
      <c r="W275" s="26" t="s">
        <v>126</v>
      </c>
      <c r="X275" s="26" t="s">
        <v>108</v>
      </c>
      <c r="Y275" s="26" t="s">
        <v>108</v>
      </c>
      <c r="Z275" s="26" t="s">
        <v>108</v>
      </c>
      <c r="AA275" s="26" t="s">
        <v>108</v>
      </c>
      <c r="AB275" s="26" t="s">
        <v>127</v>
      </c>
      <c r="AC275" s="26">
        <v>35</v>
      </c>
      <c r="AD275" s="68">
        <v>122.5</v>
      </c>
      <c r="AE275" s="68">
        <v>122.5</v>
      </c>
      <c r="AF275" s="26" t="s">
        <v>958</v>
      </c>
      <c r="AG275" s="26" t="s">
        <v>1013</v>
      </c>
      <c r="AH275" s="41"/>
      <c r="AI275" s="26"/>
      <c r="AJ275" s="26" t="s">
        <v>994</v>
      </c>
      <c r="AK275" s="84"/>
      <c r="AL275" s="84"/>
      <c r="AM275" s="84"/>
      <c r="AN275" s="84"/>
      <c r="AO275" s="84"/>
    </row>
    <row r="276" s="8" customFormat="1" ht="71" customHeight="1" spans="1:41">
      <c r="A276" s="25" t="s">
        <v>951</v>
      </c>
      <c r="B276" s="26" t="s">
        <v>1014</v>
      </c>
      <c r="C276" s="26" t="s">
        <v>1015</v>
      </c>
      <c r="D276" s="26" t="s">
        <v>191</v>
      </c>
      <c r="E276" s="26" t="s">
        <v>238</v>
      </c>
      <c r="F276" s="26" t="s">
        <v>129</v>
      </c>
      <c r="G276" s="26" t="s">
        <v>956</v>
      </c>
      <c r="H276" s="26" t="s">
        <v>1016</v>
      </c>
      <c r="I276" s="26">
        <v>30</v>
      </c>
      <c r="J276" s="26"/>
      <c r="K276" s="26"/>
      <c r="L276" s="26"/>
      <c r="M276" s="26"/>
      <c r="N276" s="26"/>
      <c r="O276" s="26">
        <v>30</v>
      </c>
      <c r="P276" s="26"/>
      <c r="Q276" s="26"/>
      <c r="R276" s="26"/>
      <c r="S276" s="26"/>
      <c r="T276" s="26"/>
      <c r="U276" s="26"/>
      <c r="V276" s="26"/>
      <c r="W276" s="26" t="s">
        <v>126</v>
      </c>
      <c r="X276" s="26" t="s">
        <v>108</v>
      </c>
      <c r="Y276" s="26" t="s">
        <v>108</v>
      </c>
      <c r="Z276" s="26" t="s">
        <v>127</v>
      </c>
      <c r="AA276" s="26" t="s">
        <v>127</v>
      </c>
      <c r="AB276" s="26" t="s">
        <v>127</v>
      </c>
      <c r="AC276" s="26">
        <v>30</v>
      </c>
      <c r="AD276" s="26">
        <v>92</v>
      </c>
      <c r="AE276" s="56">
        <v>145</v>
      </c>
      <c r="AF276" s="26" t="s">
        <v>958</v>
      </c>
      <c r="AG276" s="26" t="s">
        <v>1017</v>
      </c>
      <c r="AH276" s="26"/>
      <c r="AI276" s="84"/>
      <c r="AJ276" s="26" t="s">
        <v>994</v>
      </c>
      <c r="AK276" s="84"/>
      <c r="AL276" s="84"/>
      <c r="AM276" s="84"/>
      <c r="AN276" s="84"/>
      <c r="AO276" s="84"/>
    </row>
    <row r="277" ht="69" customHeight="1" spans="1:16352">
      <c r="A277" s="83" t="s">
        <v>1018</v>
      </c>
      <c r="B277" s="26" t="s">
        <v>1019</v>
      </c>
      <c r="C277" s="26" t="s">
        <v>1020</v>
      </c>
      <c r="D277" s="26" t="s">
        <v>184</v>
      </c>
      <c r="E277" s="26" t="s">
        <v>1021</v>
      </c>
      <c r="F277" s="26" t="s">
        <v>129</v>
      </c>
      <c r="G277" s="26" t="s">
        <v>405</v>
      </c>
      <c r="H277" s="26" t="s">
        <v>1022</v>
      </c>
      <c r="I277" s="26">
        <v>8</v>
      </c>
      <c r="J277" s="26">
        <v>8</v>
      </c>
      <c r="K277" s="26">
        <v>8</v>
      </c>
      <c r="L277" s="26"/>
      <c r="M277" s="26"/>
      <c r="N277" s="26"/>
      <c r="O277" s="26"/>
      <c r="P277" s="26"/>
      <c r="Q277" s="26"/>
      <c r="R277" s="26"/>
      <c r="S277" s="26"/>
      <c r="T277" s="26"/>
      <c r="U277" s="26"/>
      <c r="V277" s="26"/>
      <c r="W277" s="26" t="s">
        <v>107</v>
      </c>
      <c r="X277" s="26" t="s">
        <v>108</v>
      </c>
      <c r="Y277" s="26" t="s">
        <v>127</v>
      </c>
      <c r="Z277" s="26" t="s">
        <v>108</v>
      </c>
      <c r="AA277" s="26" t="s">
        <v>127</v>
      </c>
      <c r="AB277" s="26" t="s">
        <v>127</v>
      </c>
      <c r="AC277" s="26">
        <v>19</v>
      </c>
      <c r="AD277" s="26"/>
      <c r="AE277" s="26"/>
      <c r="AF277" s="26" t="s">
        <v>385</v>
      </c>
      <c r="AG277" s="26" t="s">
        <v>1023</v>
      </c>
      <c r="AH277" s="26"/>
      <c r="AI277" s="26"/>
      <c r="AJ277" s="26" t="s">
        <v>405</v>
      </c>
      <c r="AK277" s="26"/>
      <c r="AL277" s="26"/>
      <c r="AM277" s="26"/>
      <c r="AN277" s="26"/>
      <c r="AO277" s="26"/>
      <c r="XDS277" s="85"/>
      <c r="XDT277" s="85"/>
      <c r="XDU277" s="85"/>
      <c r="XDV277" s="85"/>
      <c r="XDW277" s="85"/>
      <c r="XDX277" s="85"/>
    </row>
    <row r="278" ht="69" customHeight="1" spans="1:16352">
      <c r="A278" s="83"/>
      <c r="B278" s="26" t="s">
        <v>1024</v>
      </c>
      <c r="C278" s="26" t="s">
        <v>1025</v>
      </c>
      <c r="D278" s="26" t="s">
        <v>184</v>
      </c>
      <c r="E278" s="26" t="s">
        <v>185</v>
      </c>
      <c r="F278" s="26" t="s">
        <v>129</v>
      </c>
      <c r="G278" s="26" t="s">
        <v>405</v>
      </c>
      <c r="H278" s="26" t="s">
        <v>384</v>
      </c>
      <c r="I278" s="26">
        <v>25</v>
      </c>
      <c r="J278" s="26">
        <v>25</v>
      </c>
      <c r="K278" s="26">
        <v>25</v>
      </c>
      <c r="L278" s="26"/>
      <c r="M278" s="26"/>
      <c r="N278" s="26"/>
      <c r="O278" s="26"/>
      <c r="P278" s="26"/>
      <c r="Q278" s="26"/>
      <c r="R278" s="26"/>
      <c r="S278" s="26"/>
      <c r="T278" s="26"/>
      <c r="U278" s="26"/>
      <c r="V278" s="26"/>
      <c r="W278" s="26" t="s">
        <v>107</v>
      </c>
      <c r="X278" s="26" t="s">
        <v>108</v>
      </c>
      <c r="Y278" s="26" t="s">
        <v>108</v>
      </c>
      <c r="Z278" s="26" t="s">
        <v>108</v>
      </c>
      <c r="AA278" s="26" t="s">
        <v>127</v>
      </c>
      <c r="AB278" s="26" t="s">
        <v>127</v>
      </c>
      <c r="AC278" s="26">
        <v>136</v>
      </c>
      <c r="AD278" s="26"/>
      <c r="AE278" s="26"/>
      <c r="AF278" s="26" t="s">
        <v>385</v>
      </c>
      <c r="AG278" s="26" t="s">
        <v>1026</v>
      </c>
      <c r="AH278" s="26"/>
      <c r="AI278" s="26"/>
      <c r="AJ278" s="26" t="s">
        <v>405</v>
      </c>
      <c r="AK278" s="26"/>
      <c r="AL278" s="26"/>
      <c r="AM278" s="26"/>
      <c r="AN278" s="26"/>
      <c r="AO278" s="26"/>
      <c r="XDS278" s="10"/>
      <c r="XDT278" s="10"/>
      <c r="XDU278" s="10"/>
      <c r="XDV278" s="10"/>
      <c r="XDW278" s="10"/>
      <c r="XDX278" s="10"/>
    </row>
    <row r="279" ht="97" customHeight="1" spans="1:16352">
      <c r="A279" s="83"/>
      <c r="B279" s="26" t="s">
        <v>1027</v>
      </c>
      <c r="C279" s="26" t="s">
        <v>1028</v>
      </c>
      <c r="D279" s="26" t="s">
        <v>794</v>
      </c>
      <c r="E279" s="26" t="s">
        <v>795</v>
      </c>
      <c r="F279" s="26">
        <v>2020</v>
      </c>
      <c r="G279" s="26" t="s">
        <v>405</v>
      </c>
      <c r="H279" s="26" t="s">
        <v>796</v>
      </c>
      <c r="I279" s="26">
        <v>5</v>
      </c>
      <c r="J279" s="26">
        <v>5</v>
      </c>
      <c r="K279" s="26">
        <v>5</v>
      </c>
      <c r="L279" s="26"/>
      <c r="M279" s="26"/>
      <c r="N279" s="26"/>
      <c r="O279" s="26"/>
      <c r="P279" s="26"/>
      <c r="Q279" s="26"/>
      <c r="R279" s="26"/>
      <c r="S279" s="26"/>
      <c r="T279" s="26"/>
      <c r="U279" s="26"/>
      <c r="V279" s="26"/>
      <c r="W279" s="26" t="s">
        <v>126</v>
      </c>
      <c r="X279" s="26" t="s">
        <v>108</v>
      </c>
      <c r="Y279" s="26" t="s">
        <v>108</v>
      </c>
      <c r="Z279" s="26" t="s">
        <v>127</v>
      </c>
      <c r="AA279" s="26" t="s">
        <v>108</v>
      </c>
      <c r="AB279" s="26" t="s">
        <v>127</v>
      </c>
      <c r="AC279" s="26">
        <v>148</v>
      </c>
      <c r="AD279" s="26">
        <v>440</v>
      </c>
      <c r="AE279" s="26">
        <v>1517</v>
      </c>
      <c r="AF279" s="26" t="s">
        <v>1029</v>
      </c>
      <c r="AG279" s="26" t="s">
        <v>1030</v>
      </c>
      <c r="AH279" s="26"/>
      <c r="AI279" s="26"/>
      <c r="AJ279" s="26" t="s">
        <v>405</v>
      </c>
      <c r="AK279" s="26"/>
      <c r="AL279" s="26"/>
      <c r="AM279" s="26"/>
      <c r="AN279" s="26"/>
      <c r="AO279" s="26"/>
      <c r="XDS279" s="10"/>
      <c r="XDT279" s="10"/>
      <c r="XDU279" s="10"/>
      <c r="XDV279" s="10"/>
      <c r="XDW279" s="10"/>
      <c r="XDX279" s="10"/>
    </row>
    <row r="280" s="8" customFormat="1" ht="88" customHeight="1" spans="1:41">
      <c r="A280" s="83"/>
      <c r="B280" s="26" t="s">
        <v>1031</v>
      </c>
      <c r="C280" s="26" t="s">
        <v>1032</v>
      </c>
      <c r="D280" s="26" t="s">
        <v>794</v>
      </c>
      <c r="E280" s="26" t="s">
        <v>795</v>
      </c>
      <c r="F280" s="26">
        <v>2020</v>
      </c>
      <c r="G280" s="26" t="s">
        <v>405</v>
      </c>
      <c r="H280" s="26" t="s">
        <v>796</v>
      </c>
      <c r="I280" s="26">
        <v>100</v>
      </c>
      <c r="J280" s="26">
        <v>100</v>
      </c>
      <c r="K280" s="26">
        <v>100</v>
      </c>
      <c r="L280" s="26"/>
      <c r="M280" s="26"/>
      <c r="N280" s="26"/>
      <c r="O280" s="26"/>
      <c r="P280" s="26"/>
      <c r="Q280" s="26"/>
      <c r="R280" s="26"/>
      <c r="S280" s="26"/>
      <c r="T280" s="26"/>
      <c r="U280" s="26"/>
      <c r="V280" s="26"/>
      <c r="W280" s="26" t="s">
        <v>126</v>
      </c>
      <c r="X280" s="26" t="s">
        <v>108</v>
      </c>
      <c r="Y280" s="26" t="s">
        <v>108</v>
      </c>
      <c r="Z280" s="26" t="s">
        <v>127</v>
      </c>
      <c r="AA280" s="26" t="s">
        <v>108</v>
      </c>
      <c r="AB280" s="26" t="s">
        <v>127</v>
      </c>
      <c r="AC280" s="26">
        <v>148</v>
      </c>
      <c r="AD280" s="26">
        <v>440</v>
      </c>
      <c r="AE280" s="26">
        <v>1517</v>
      </c>
      <c r="AF280" s="26" t="s">
        <v>797</v>
      </c>
      <c r="AG280" s="26" t="s">
        <v>798</v>
      </c>
      <c r="AH280" s="26"/>
      <c r="AI280" s="26"/>
      <c r="AJ280" s="26" t="s">
        <v>405</v>
      </c>
      <c r="AK280" s="84"/>
      <c r="AL280" s="84"/>
      <c r="AM280" s="84"/>
      <c r="AN280" s="84"/>
      <c r="AO280" s="84"/>
    </row>
    <row r="281" s="8" customFormat="1" ht="99" customHeight="1" spans="1:41">
      <c r="A281" s="83"/>
      <c r="B281" s="26" t="s">
        <v>1033</v>
      </c>
      <c r="C281" s="26" t="s">
        <v>1034</v>
      </c>
      <c r="D281" s="26" t="s">
        <v>794</v>
      </c>
      <c r="E281" s="26" t="s">
        <v>806</v>
      </c>
      <c r="F281" s="26">
        <v>2020</v>
      </c>
      <c r="G281" s="26" t="s">
        <v>405</v>
      </c>
      <c r="H281" s="26" t="s">
        <v>807</v>
      </c>
      <c r="I281" s="26">
        <v>20</v>
      </c>
      <c r="J281" s="26">
        <v>20</v>
      </c>
      <c r="K281" s="26">
        <v>20</v>
      </c>
      <c r="L281" s="26"/>
      <c r="M281" s="26"/>
      <c r="N281" s="26"/>
      <c r="O281" s="26"/>
      <c r="P281" s="26"/>
      <c r="Q281" s="26"/>
      <c r="R281" s="26"/>
      <c r="S281" s="26"/>
      <c r="T281" s="26"/>
      <c r="U281" s="26"/>
      <c r="V281" s="26"/>
      <c r="W281" s="26" t="s">
        <v>126</v>
      </c>
      <c r="X281" s="26" t="s">
        <v>108</v>
      </c>
      <c r="Y281" s="26" t="s">
        <v>108</v>
      </c>
      <c r="Z281" s="26" t="s">
        <v>127</v>
      </c>
      <c r="AA281" s="26" t="s">
        <v>108</v>
      </c>
      <c r="AB281" s="26" t="s">
        <v>127</v>
      </c>
      <c r="AC281" s="26">
        <v>82</v>
      </c>
      <c r="AD281" s="26">
        <v>259</v>
      </c>
      <c r="AE281" s="26">
        <v>1171</v>
      </c>
      <c r="AF281" s="26" t="s">
        <v>415</v>
      </c>
      <c r="AG281" s="26" t="s">
        <v>1035</v>
      </c>
      <c r="AH281" s="26"/>
      <c r="AI281" s="26"/>
      <c r="AJ281" s="26" t="s">
        <v>405</v>
      </c>
      <c r="AK281" s="84"/>
      <c r="AL281" s="84"/>
      <c r="AM281" s="84"/>
      <c r="AN281" s="84"/>
      <c r="AO281" s="84"/>
    </row>
    <row r="282" s="8" customFormat="1" ht="99" customHeight="1" spans="1:41">
      <c r="A282" s="83"/>
      <c r="B282" s="26" t="s">
        <v>1036</v>
      </c>
      <c r="C282" s="26" t="s">
        <v>1037</v>
      </c>
      <c r="D282" s="26" t="s">
        <v>794</v>
      </c>
      <c r="E282" s="26" t="s">
        <v>812</v>
      </c>
      <c r="F282" s="26">
        <v>2020</v>
      </c>
      <c r="G282" s="26" t="s">
        <v>405</v>
      </c>
      <c r="H282" s="26" t="s">
        <v>813</v>
      </c>
      <c r="I282" s="26">
        <v>30</v>
      </c>
      <c r="J282" s="26">
        <v>30</v>
      </c>
      <c r="K282" s="26">
        <v>30</v>
      </c>
      <c r="L282" s="26"/>
      <c r="M282" s="26"/>
      <c r="N282" s="26"/>
      <c r="O282" s="26"/>
      <c r="P282" s="26"/>
      <c r="Q282" s="26"/>
      <c r="R282" s="26"/>
      <c r="S282" s="26"/>
      <c r="T282" s="26"/>
      <c r="U282" s="26"/>
      <c r="V282" s="26"/>
      <c r="W282" s="26" t="s">
        <v>126</v>
      </c>
      <c r="X282" s="26" t="s">
        <v>108</v>
      </c>
      <c r="Y282" s="26" t="s">
        <v>127</v>
      </c>
      <c r="Z282" s="26" t="s">
        <v>127</v>
      </c>
      <c r="AA282" s="26" t="s">
        <v>108</v>
      </c>
      <c r="AB282" s="26" t="s">
        <v>127</v>
      </c>
      <c r="AC282" s="26">
        <v>72</v>
      </c>
      <c r="AD282" s="26">
        <v>281</v>
      </c>
      <c r="AE282" s="26">
        <v>1631</v>
      </c>
      <c r="AF282" s="26" t="s">
        <v>797</v>
      </c>
      <c r="AG282" s="26" t="s">
        <v>814</v>
      </c>
      <c r="AH282" s="26"/>
      <c r="AI282" s="26"/>
      <c r="AJ282" s="26" t="s">
        <v>405</v>
      </c>
      <c r="AK282" s="84"/>
      <c r="AL282" s="84"/>
      <c r="AM282" s="84"/>
      <c r="AN282" s="84"/>
      <c r="AO282" s="84"/>
    </row>
    <row r="283" s="8" customFormat="1" ht="99" customHeight="1" spans="1:41">
      <c r="A283" s="83"/>
      <c r="B283" s="26" t="s">
        <v>1038</v>
      </c>
      <c r="C283" s="26" t="s">
        <v>1039</v>
      </c>
      <c r="D283" s="26" t="s">
        <v>794</v>
      </c>
      <c r="E283" s="26" t="s">
        <v>812</v>
      </c>
      <c r="F283" s="26">
        <v>2020</v>
      </c>
      <c r="G283" s="26" t="s">
        <v>405</v>
      </c>
      <c r="H283" s="26" t="s">
        <v>813</v>
      </c>
      <c r="I283" s="26">
        <v>66</v>
      </c>
      <c r="J283" s="26">
        <v>66</v>
      </c>
      <c r="K283" s="26">
        <v>66</v>
      </c>
      <c r="L283" s="26"/>
      <c r="M283" s="26"/>
      <c r="N283" s="26"/>
      <c r="O283" s="26"/>
      <c r="P283" s="26"/>
      <c r="Q283" s="26"/>
      <c r="R283" s="26"/>
      <c r="S283" s="26"/>
      <c r="T283" s="26"/>
      <c r="U283" s="26"/>
      <c r="V283" s="26"/>
      <c r="W283" s="26" t="s">
        <v>126</v>
      </c>
      <c r="X283" s="26" t="s">
        <v>108</v>
      </c>
      <c r="Y283" s="26" t="s">
        <v>127</v>
      </c>
      <c r="Z283" s="26" t="s">
        <v>127</v>
      </c>
      <c r="AA283" s="26" t="s">
        <v>127</v>
      </c>
      <c r="AB283" s="26" t="s">
        <v>127</v>
      </c>
      <c r="AC283" s="26">
        <v>85</v>
      </c>
      <c r="AD283" s="26">
        <v>281</v>
      </c>
      <c r="AE283" s="26">
        <v>1487</v>
      </c>
      <c r="AF283" s="26" t="s">
        <v>797</v>
      </c>
      <c r="AG283" s="26" t="s">
        <v>1040</v>
      </c>
      <c r="AH283" s="26"/>
      <c r="AI283" s="26"/>
      <c r="AJ283" s="26" t="s">
        <v>405</v>
      </c>
      <c r="AK283" s="84"/>
      <c r="AL283" s="84"/>
      <c r="AM283" s="84"/>
      <c r="AN283" s="84"/>
      <c r="AO283" s="84"/>
    </row>
    <row r="284" s="8" customFormat="1" ht="69" customHeight="1" spans="1:41">
      <c r="A284" s="83"/>
      <c r="B284" s="26" t="s">
        <v>1041</v>
      </c>
      <c r="C284" s="26" t="s">
        <v>1042</v>
      </c>
      <c r="D284" s="26" t="s">
        <v>794</v>
      </c>
      <c r="E284" s="26" t="s">
        <v>821</v>
      </c>
      <c r="F284" s="26">
        <v>2020</v>
      </c>
      <c r="G284" s="26" t="s">
        <v>405</v>
      </c>
      <c r="H284" s="26" t="s">
        <v>822</v>
      </c>
      <c r="I284" s="26">
        <v>50</v>
      </c>
      <c r="J284" s="26">
        <v>50</v>
      </c>
      <c r="K284" s="26">
        <v>50</v>
      </c>
      <c r="L284" s="26"/>
      <c r="M284" s="26"/>
      <c r="N284" s="26"/>
      <c r="O284" s="26"/>
      <c r="P284" s="26"/>
      <c r="Q284" s="26"/>
      <c r="R284" s="26"/>
      <c r="S284" s="26"/>
      <c r="T284" s="26"/>
      <c r="U284" s="26"/>
      <c r="V284" s="26"/>
      <c r="W284" s="26" t="s">
        <v>126</v>
      </c>
      <c r="X284" s="26" t="s">
        <v>108</v>
      </c>
      <c r="Y284" s="26" t="s">
        <v>108</v>
      </c>
      <c r="Z284" s="26" t="s">
        <v>127</v>
      </c>
      <c r="AA284" s="26" t="s">
        <v>108</v>
      </c>
      <c r="AB284" s="26" t="s">
        <v>127</v>
      </c>
      <c r="AC284" s="26">
        <v>103</v>
      </c>
      <c r="AD284" s="26">
        <v>298</v>
      </c>
      <c r="AE284" s="26">
        <v>1183</v>
      </c>
      <c r="AF284" s="26" t="s">
        <v>827</v>
      </c>
      <c r="AG284" s="26" t="s">
        <v>828</v>
      </c>
      <c r="AH284" s="26"/>
      <c r="AI284" s="26"/>
      <c r="AJ284" s="26" t="s">
        <v>405</v>
      </c>
      <c r="AK284" s="84"/>
      <c r="AL284" s="84"/>
      <c r="AM284" s="84"/>
      <c r="AN284" s="84"/>
      <c r="AO284" s="84"/>
    </row>
    <row r="285" s="8" customFormat="1" ht="69" customHeight="1" spans="1:41">
      <c r="A285" s="83"/>
      <c r="B285" s="26" t="s">
        <v>1043</v>
      </c>
      <c r="C285" s="26" t="s">
        <v>846</v>
      </c>
      <c r="D285" s="26" t="s">
        <v>794</v>
      </c>
      <c r="E285" s="26" t="s">
        <v>821</v>
      </c>
      <c r="F285" s="26">
        <v>2020</v>
      </c>
      <c r="G285" s="26" t="s">
        <v>405</v>
      </c>
      <c r="H285" s="26" t="s">
        <v>822</v>
      </c>
      <c r="I285" s="26">
        <v>10</v>
      </c>
      <c r="J285" s="26">
        <v>10</v>
      </c>
      <c r="K285" s="26">
        <v>10</v>
      </c>
      <c r="L285" s="26"/>
      <c r="M285" s="26"/>
      <c r="N285" s="26"/>
      <c r="O285" s="26"/>
      <c r="P285" s="26"/>
      <c r="Q285" s="26"/>
      <c r="R285" s="26"/>
      <c r="S285" s="26"/>
      <c r="T285" s="26"/>
      <c r="U285" s="26"/>
      <c r="V285" s="26"/>
      <c r="W285" s="26" t="s">
        <v>126</v>
      </c>
      <c r="X285" s="26" t="s">
        <v>108</v>
      </c>
      <c r="Y285" s="26" t="s">
        <v>108</v>
      </c>
      <c r="Z285" s="26" t="s">
        <v>127</v>
      </c>
      <c r="AA285" s="26" t="s">
        <v>108</v>
      </c>
      <c r="AB285" s="26" t="s">
        <v>127</v>
      </c>
      <c r="AC285" s="26">
        <v>103</v>
      </c>
      <c r="AD285" s="26">
        <v>298</v>
      </c>
      <c r="AE285" s="26">
        <v>1183</v>
      </c>
      <c r="AF285" s="26" t="s">
        <v>592</v>
      </c>
      <c r="AG285" s="26" t="s">
        <v>828</v>
      </c>
      <c r="AH285" s="26"/>
      <c r="AI285" s="26"/>
      <c r="AJ285" s="26" t="s">
        <v>405</v>
      </c>
      <c r="AK285" s="84"/>
      <c r="AL285" s="84"/>
      <c r="AM285" s="84"/>
      <c r="AN285" s="84"/>
      <c r="AO285" s="84"/>
    </row>
    <row r="286" s="8" customFormat="1" ht="69" customHeight="1" spans="1:41">
      <c r="A286" s="83"/>
      <c r="B286" s="26" t="s">
        <v>1044</v>
      </c>
      <c r="C286" s="26" t="s">
        <v>1045</v>
      </c>
      <c r="D286" s="26" t="s">
        <v>794</v>
      </c>
      <c r="E286" s="26" t="s">
        <v>1046</v>
      </c>
      <c r="F286" s="26">
        <v>2020</v>
      </c>
      <c r="G286" s="26" t="s">
        <v>405</v>
      </c>
      <c r="H286" s="26" t="s">
        <v>1047</v>
      </c>
      <c r="I286" s="26">
        <v>100</v>
      </c>
      <c r="J286" s="26">
        <v>100</v>
      </c>
      <c r="K286" s="26">
        <v>100</v>
      </c>
      <c r="L286" s="26"/>
      <c r="M286" s="26"/>
      <c r="N286" s="26"/>
      <c r="O286" s="26"/>
      <c r="P286" s="26"/>
      <c r="Q286" s="26"/>
      <c r="R286" s="26"/>
      <c r="S286" s="26"/>
      <c r="T286" s="26"/>
      <c r="U286" s="26"/>
      <c r="V286" s="26"/>
      <c r="W286" s="26" t="s">
        <v>126</v>
      </c>
      <c r="X286" s="26" t="s">
        <v>108</v>
      </c>
      <c r="Y286" s="26" t="s">
        <v>127</v>
      </c>
      <c r="Z286" s="26" t="s">
        <v>127</v>
      </c>
      <c r="AA286" s="26" t="s">
        <v>108</v>
      </c>
      <c r="AB286" s="26" t="s">
        <v>127</v>
      </c>
      <c r="AC286" s="26">
        <v>117</v>
      </c>
      <c r="AD286" s="26">
        <v>349</v>
      </c>
      <c r="AE286" s="26">
        <v>2160</v>
      </c>
      <c r="AF286" s="26" t="s">
        <v>797</v>
      </c>
      <c r="AG286" s="26" t="s">
        <v>1048</v>
      </c>
      <c r="AH286" s="26"/>
      <c r="AI286" s="26"/>
      <c r="AJ286" s="26" t="s">
        <v>405</v>
      </c>
      <c r="AK286" s="84"/>
      <c r="AL286" s="84"/>
      <c r="AM286" s="84"/>
      <c r="AN286" s="84"/>
      <c r="AO286" s="84"/>
    </row>
    <row r="287" s="8" customFormat="1" ht="69" customHeight="1" spans="1:41">
      <c r="A287" s="83"/>
      <c r="B287" s="26" t="s">
        <v>1049</v>
      </c>
      <c r="C287" s="26" t="s">
        <v>1050</v>
      </c>
      <c r="D287" s="26" t="s">
        <v>794</v>
      </c>
      <c r="E287" s="26" t="s">
        <v>1051</v>
      </c>
      <c r="F287" s="26">
        <v>2020</v>
      </c>
      <c r="G287" s="26" t="s">
        <v>405</v>
      </c>
      <c r="H287" s="26" t="s">
        <v>1052</v>
      </c>
      <c r="I287" s="26">
        <v>65</v>
      </c>
      <c r="J287" s="26">
        <v>65</v>
      </c>
      <c r="K287" s="26">
        <v>65</v>
      </c>
      <c r="L287" s="26"/>
      <c r="M287" s="26"/>
      <c r="N287" s="26"/>
      <c r="O287" s="26"/>
      <c r="P287" s="26"/>
      <c r="Q287" s="26"/>
      <c r="R287" s="26"/>
      <c r="S287" s="26"/>
      <c r="T287" s="26"/>
      <c r="U287" s="26"/>
      <c r="V287" s="26"/>
      <c r="W287" s="26" t="s">
        <v>126</v>
      </c>
      <c r="X287" s="26" t="s">
        <v>108</v>
      </c>
      <c r="Y287" s="26" t="s">
        <v>127</v>
      </c>
      <c r="Z287" s="26" t="s">
        <v>127</v>
      </c>
      <c r="AA287" s="26" t="s">
        <v>108</v>
      </c>
      <c r="AB287" s="26" t="s">
        <v>127</v>
      </c>
      <c r="AC287" s="26">
        <v>51</v>
      </c>
      <c r="AD287" s="26">
        <v>164</v>
      </c>
      <c r="AE287" s="26">
        <v>1685</v>
      </c>
      <c r="AF287" s="26" t="s">
        <v>831</v>
      </c>
      <c r="AG287" s="26" t="s">
        <v>1053</v>
      </c>
      <c r="AH287" s="26"/>
      <c r="AI287" s="26"/>
      <c r="AJ287" s="26" t="s">
        <v>405</v>
      </c>
      <c r="AK287" s="84"/>
      <c r="AL287" s="84"/>
      <c r="AM287" s="84"/>
      <c r="AN287" s="84"/>
      <c r="AO287" s="84"/>
    </row>
    <row r="288" s="8" customFormat="1" ht="69" customHeight="1" spans="1:41">
      <c r="A288" s="83"/>
      <c r="B288" s="26" t="s">
        <v>1054</v>
      </c>
      <c r="C288" s="26" t="s">
        <v>1055</v>
      </c>
      <c r="D288" s="26" t="s">
        <v>794</v>
      </c>
      <c r="E288" s="26" t="s">
        <v>1056</v>
      </c>
      <c r="F288" s="26">
        <v>2020</v>
      </c>
      <c r="G288" s="26" t="s">
        <v>405</v>
      </c>
      <c r="H288" s="26" t="s">
        <v>1057</v>
      </c>
      <c r="I288" s="26">
        <v>15</v>
      </c>
      <c r="J288" s="26">
        <v>15</v>
      </c>
      <c r="K288" s="26">
        <v>15</v>
      </c>
      <c r="L288" s="26"/>
      <c r="M288" s="26"/>
      <c r="N288" s="26"/>
      <c r="O288" s="26"/>
      <c r="P288" s="26"/>
      <c r="Q288" s="26"/>
      <c r="R288" s="26"/>
      <c r="S288" s="26"/>
      <c r="T288" s="26"/>
      <c r="U288" s="26"/>
      <c r="V288" s="26"/>
      <c r="W288" s="26" t="s">
        <v>126</v>
      </c>
      <c r="X288" s="26" t="s">
        <v>108</v>
      </c>
      <c r="Y288" s="26" t="s">
        <v>127</v>
      </c>
      <c r="Z288" s="26" t="s">
        <v>127</v>
      </c>
      <c r="AA288" s="26" t="s">
        <v>127</v>
      </c>
      <c r="AB288" s="26" t="s">
        <v>127</v>
      </c>
      <c r="AC288" s="26">
        <v>61</v>
      </c>
      <c r="AD288" s="26">
        <v>152</v>
      </c>
      <c r="AE288" s="26">
        <v>1120</v>
      </c>
      <c r="AF288" s="26" t="s">
        <v>831</v>
      </c>
      <c r="AG288" s="26" t="s">
        <v>1058</v>
      </c>
      <c r="AH288" s="26"/>
      <c r="AI288" s="26"/>
      <c r="AJ288" s="26" t="s">
        <v>405</v>
      </c>
      <c r="AK288" s="84"/>
      <c r="AL288" s="84"/>
      <c r="AM288" s="84"/>
      <c r="AN288" s="84"/>
      <c r="AO288" s="84"/>
    </row>
    <row r="289" s="8" customFormat="1" ht="69" customHeight="1" spans="1:41">
      <c r="A289" s="83"/>
      <c r="B289" s="26" t="s">
        <v>1059</v>
      </c>
      <c r="C289" s="26" t="s">
        <v>1060</v>
      </c>
      <c r="D289" s="26" t="s">
        <v>794</v>
      </c>
      <c r="E289" s="26" t="s">
        <v>1061</v>
      </c>
      <c r="F289" s="26">
        <v>2020</v>
      </c>
      <c r="G289" s="26" t="s">
        <v>405</v>
      </c>
      <c r="H289" s="26" t="s">
        <v>1062</v>
      </c>
      <c r="I289" s="26">
        <v>5</v>
      </c>
      <c r="J289" s="26">
        <v>5</v>
      </c>
      <c r="K289" s="26">
        <v>5</v>
      </c>
      <c r="L289" s="26"/>
      <c r="M289" s="26"/>
      <c r="N289" s="26"/>
      <c r="O289" s="26"/>
      <c r="P289" s="26"/>
      <c r="Q289" s="26"/>
      <c r="R289" s="26"/>
      <c r="S289" s="26"/>
      <c r="T289" s="26"/>
      <c r="U289" s="26"/>
      <c r="V289" s="26"/>
      <c r="W289" s="26" t="s">
        <v>126</v>
      </c>
      <c r="X289" s="26" t="s">
        <v>108</v>
      </c>
      <c r="Y289" s="26" t="s">
        <v>127</v>
      </c>
      <c r="Z289" s="26" t="s">
        <v>127</v>
      </c>
      <c r="AA289" s="26" t="s">
        <v>127</v>
      </c>
      <c r="AB289" s="26" t="s">
        <v>127</v>
      </c>
      <c r="AC289" s="26">
        <v>106</v>
      </c>
      <c r="AD289" s="26">
        <v>343</v>
      </c>
      <c r="AE289" s="26">
        <v>1274</v>
      </c>
      <c r="AF289" s="26" t="s">
        <v>831</v>
      </c>
      <c r="AG289" s="26" t="s">
        <v>1063</v>
      </c>
      <c r="AH289" s="26"/>
      <c r="AI289" s="26"/>
      <c r="AJ289" s="26" t="s">
        <v>405</v>
      </c>
      <c r="AK289" s="84"/>
      <c r="AL289" s="84"/>
      <c r="AM289" s="84"/>
      <c r="AN289" s="84"/>
      <c r="AO289" s="84"/>
    </row>
    <row r="290" s="8" customFormat="1" ht="88" customHeight="1" spans="1:41">
      <c r="A290" s="83"/>
      <c r="B290" s="26" t="s">
        <v>1064</v>
      </c>
      <c r="C290" s="26" t="s">
        <v>1065</v>
      </c>
      <c r="D290" s="26" t="s">
        <v>191</v>
      </c>
      <c r="E290" s="26" t="s">
        <v>238</v>
      </c>
      <c r="F290" s="26">
        <v>2020</v>
      </c>
      <c r="G290" s="26" t="s">
        <v>405</v>
      </c>
      <c r="H290" s="26" t="s">
        <v>239</v>
      </c>
      <c r="I290" s="26">
        <v>30</v>
      </c>
      <c r="J290" s="26">
        <v>30</v>
      </c>
      <c r="K290" s="26">
        <v>30</v>
      </c>
      <c r="L290" s="26"/>
      <c r="M290" s="26"/>
      <c r="N290" s="26"/>
      <c r="O290" s="26"/>
      <c r="P290" s="26"/>
      <c r="Q290" s="26"/>
      <c r="R290" s="26"/>
      <c r="S290" s="26"/>
      <c r="T290" s="26"/>
      <c r="U290" s="26"/>
      <c r="V290" s="26"/>
      <c r="W290" s="26" t="s">
        <v>107</v>
      </c>
      <c r="X290" s="26" t="s">
        <v>108</v>
      </c>
      <c r="Y290" s="26" t="s">
        <v>108</v>
      </c>
      <c r="Z290" s="26" t="s">
        <v>108</v>
      </c>
      <c r="AA290" s="26" t="s">
        <v>108</v>
      </c>
      <c r="AB290" s="26" t="s">
        <v>127</v>
      </c>
      <c r="AC290" s="26">
        <v>130</v>
      </c>
      <c r="AD290" s="26">
        <v>453</v>
      </c>
      <c r="AE290" s="26">
        <v>453</v>
      </c>
      <c r="AF290" s="26" t="s">
        <v>231</v>
      </c>
      <c r="AG290" s="26" t="s">
        <v>1066</v>
      </c>
      <c r="AH290" s="26"/>
      <c r="AI290" s="26"/>
      <c r="AJ290" s="26" t="s">
        <v>405</v>
      </c>
      <c r="AK290" s="84"/>
      <c r="AL290" s="84"/>
      <c r="AM290" s="84"/>
      <c r="AN290" s="84"/>
      <c r="AO290" s="84"/>
    </row>
    <row r="291" ht="88" customHeight="1" spans="1:41">
      <c r="A291" s="83"/>
      <c r="B291" s="26" t="s">
        <v>1067</v>
      </c>
      <c r="C291" s="26" t="s">
        <v>1065</v>
      </c>
      <c r="D291" s="26" t="s">
        <v>191</v>
      </c>
      <c r="E291" s="26" t="s">
        <v>1068</v>
      </c>
      <c r="F291" s="26">
        <v>2020</v>
      </c>
      <c r="G291" s="26" t="s">
        <v>405</v>
      </c>
      <c r="H291" s="26" t="s">
        <v>1069</v>
      </c>
      <c r="I291" s="26">
        <v>30</v>
      </c>
      <c r="J291" s="26">
        <v>30</v>
      </c>
      <c r="K291" s="26">
        <v>30</v>
      </c>
      <c r="L291" s="26"/>
      <c r="M291" s="26"/>
      <c r="N291" s="26"/>
      <c r="O291" s="26"/>
      <c r="P291" s="26"/>
      <c r="Q291" s="26"/>
      <c r="R291" s="26"/>
      <c r="S291" s="26"/>
      <c r="T291" s="26"/>
      <c r="U291" s="26"/>
      <c r="V291" s="26"/>
      <c r="W291" s="26" t="s">
        <v>107</v>
      </c>
      <c r="X291" s="26" t="s">
        <v>108</v>
      </c>
      <c r="Y291" s="26" t="s">
        <v>108</v>
      </c>
      <c r="Z291" s="26" t="s">
        <v>108</v>
      </c>
      <c r="AA291" s="26" t="s">
        <v>108</v>
      </c>
      <c r="AB291" s="26" t="s">
        <v>127</v>
      </c>
      <c r="AC291" s="26">
        <v>149</v>
      </c>
      <c r="AD291" s="26">
        <v>517</v>
      </c>
      <c r="AE291" s="26">
        <v>517</v>
      </c>
      <c r="AF291" s="26" t="s">
        <v>231</v>
      </c>
      <c r="AG291" s="26" t="s">
        <v>1070</v>
      </c>
      <c r="AH291" s="26"/>
      <c r="AI291" s="26"/>
      <c r="AJ291" s="26" t="s">
        <v>405</v>
      </c>
      <c r="AK291" s="26"/>
      <c r="AL291" s="26"/>
      <c r="AM291" s="26"/>
      <c r="AN291" s="26"/>
      <c r="AO291" s="26"/>
    </row>
    <row r="292" ht="88" customHeight="1" spans="1:41">
      <c r="A292" s="83"/>
      <c r="B292" s="26" t="s">
        <v>1071</v>
      </c>
      <c r="C292" s="26" t="s">
        <v>1072</v>
      </c>
      <c r="D292" s="26" t="s">
        <v>191</v>
      </c>
      <c r="E292" s="26" t="s">
        <v>605</v>
      </c>
      <c r="F292" s="26">
        <v>2020</v>
      </c>
      <c r="G292" s="26" t="s">
        <v>405</v>
      </c>
      <c r="H292" s="26" t="s">
        <v>1073</v>
      </c>
      <c r="I292" s="26">
        <v>30</v>
      </c>
      <c r="J292" s="26">
        <v>30</v>
      </c>
      <c r="K292" s="26">
        <v>30</v>
      </c>
      <c r="L292" s="26"/>
      <c r="M292" s="26"/>
      <c r="N292" s="26"/>
      <c r="O292" s="26"/>
      <c r="P292" s="26"/>
      <c r="Q292" s="26"/>
      <c r="R292" s="26"/>
      <c r="S292" s="26"/>
      <c r="T292" s="26"/>
      <c r="U292" s="26"/>
      <c r="V292" s="26"/>
      <c r="W292" s="26" t="s">
        <v>107</v>
      </c>
      <c r="X292" s="26" t="s">
        <v>108</v>
      </c>
      <c r="Y292" s="26" t="s">
        <v>108</v>
      </c>
      <c r="Z292" s="26" t="s">
        <v>108</v>
      </c>
      <c r="AA292" s="26" t="s">
        <v>108</v>
      </c>
      <c r="AB292" s="26" t="s">
        <v>127</v>
      </c>
      <c r="AC292" s="26">
        <v>143</v>
      </c>
      <c r="AD292" s="26">
        <v>423</v>
      </c>
      <c r="AE292" s="26">
        <v>423</v>
      </c>
      <c r="AF292" s="26" t="s">
        <v>231</v>
      </c>
      <c r="AG292" s="26" t="s">
        <v>1074</v>
      </c>
      <c r="AH292" s="26"/>
      <c r="AI292" s="26"/>
      <c r="AJ292" s="26" t="s">
        <v>405</v>
      </c>
      <c r="AK292" s="26"/>
      <c r="AL292" s="26"/>
      <c r="AM292" s="26"/>
      <c r="AN292" s="26"/>
      <c r="AO292" s="26"/>
    </row>
    <row r="293" s="9" customFormat="1" ht="69" customHeight="1" spans="1:41">
      <c r="A293" s="25"/>
      <c r="B293" s="26" t="s">
        <v>1075</v>
      </c>
      <c r="C293" s="38" t="s">
        <v>657</v>
      </c>
      <c r="D293" s="26" t="s">
        <v>178</v>
      </c>
      <c r="E293" s="26" t="s">
        <v>332</v>
      </c>
      <c r="F293" s="26" t="s">
        <v>129</v>
      </c>
      <c r="G293" s="26" t="s">
        <v>136</v>
      </c>
      <c r="H293" s="26" t="s">
        <v>333</v>
      </c>
      <c r="I293" s="26">
        <v>630</v>
      </c>
      <c r="J293" s="26">
        <v>330</v>
      </c>
      <c r="K293" s="26"/>
      <c r="L293" s="26">
        <v>130</v>
      </c>
      <c r="M293" s="26"/>
      <c r="N293" s="26">
        <v>200</v>
      </c>
      <c r="O293" s="26"/>
      <c r="P293" s="26"/>
      <c r="Q293" s="26"/>
      <c r="R293" s="26"/>
      <c r="S293" s="26">
        <v>300</v>
      </c>
      <c r="T293" s="26"/>
      <c r="U293" s="26"/>
      <c r="V293" s="26"/>
      <c r="W293" s="26" t="s">
        <v>107</v>
      </c>
      <c r="X293" s="26" t="s">
        <v>108</v>
      </c>
      <c r="Y293" s="26" t="s">
        <v>108</v>
      </c>
      <c r="Z293" s="26" t="s">
        <v>108</v>
      </c>
      <c r="AA293" s="26" t="s">
        <v>108</v>
      </c>
      <c r="AB293" s="26" t="s">
        <v>127</v>
      </c>
      <c r="AC293" s="26">
        <v>147</v>
      </c>
      <c r="AD293" s="26">
        <v>525</v>
      </c>
      <c r="AE293" s="26">
        <v>525</v>
      </c>
      <c r="AF293" s="26" t="s">
        <v>1076</v>
      </c>
      <c r="AG293" s="26" t="s">
        <v>1077</v>
      </c>
      <c r="AH293" s="26" t="s">
        <v>1078</v>
      </c>
      <c r="AI293" s="26"/>
      <c r="AJ293" s="26"/>
      <c r="AK293" s="26"/>
      <c r="AL293" s="26"/>
      <c r="AM293" s="26"/>
      <c r="AN293" s="26"/>
      <c r="AO293" s="26"/>
    </row>
    <row r="294" s="9" customFormat="1" ht="69" customHeight="1" spans="1:41">
      <c r="A294" s="25"/>
      <c r="B294" s="26" t="s">
        <v>1079</v>
      </c>
      <c r="C294" s="38" t="s">
        <v>1080</v>
      </c>
      <c r="D294" s="26" t="s">
        <v>178</v>
      </c>
      <c r="E294" s="26" t="s">
        <v>323</v>
      </c>
      <c r="F294" s="26" t="s">
        <v>129</v>
      </c>
      <c r="G294" s="26" t="s">
        <v>395</v>
      </c>
      <c r="H294" s="26" t="s">
        <v>324</v>
      </c>
      <c r="I294" s="26">
        <v>835</v>
      </c>
      <c r="J294" s="26">
        <v>335</v>
      </c>
      <c r="K294" s="26"/>
      <c r="L294" s="26">
        <v>130</v>
      </c>
      <c r="M294" s="26"/>
      <c r="N294" s="26">
        <v>205</v>
      </c>
      <c r="O294" s="26">
        <v>500</v>
      </c>
      <c r="P294" s="26"/>
      <c r="Q294" s="26"/>
      <c r="R294" s="26"/>
      <c r="S294" s="26"/>
      <c r="T294" s="26"/>
      <c r="U294" s="26"/>
      <c r="V294" s="26"/>
      <c r="W294" s="26" t="s">
        <v>107</v>
      </c>
      <c r="X294" s="26" t="s">
        <v>108</v>
      </c>
      <c r="Y294" s="26" t="s">
        <v>108</v>
      </c>
      <c r="Z294" s="26" t="s">
        <v>108</v>
      </c>
      <c r="AA294" s="26" t="s">
        <v>108</v>
      </c>
      <c r="AB294" s="26" t="s">
        <v>127</v>
      </c>
      <c r="AC294" s="26">
        <v>132</v>
      </c>
      <c r="AD294" s="26">
        <v>462</v>
      </c>
      <c r="AE294" s="26">
        <v>462</v>
      </c>
      <c r="AF294" s="26" t="s">
        <v>1076</v>
      </c>
      <c r="AG294" s="26" t="s">
        <v>1077</v>
      </c>
      <c r="AH294" s="26" t="s">
        <v>1078</v>
      </c>
      <c r="AI294" s="26"/>
      <c r="AJ294" s="26"/>
      <c r="AK294" s="26"/>
      <c r="AL294" s="26"/>
      <c r="AM294" s="26"/>
      <c r="AN294" s="26"/>
      <c r="AO294" s="26"/>
    </row>
    <row r="295" s="9" customFormat="1" ht="69" customHeight="1" spans="1:41">
      <c r="A295" s="25"/>
      <c r="B295" s="26" t="s">
        <v>1081</v>
      </c>
      <c r="C295" s="38" t="s">
        <v>1082</v>
      </c>
      <c r="D295" s="26" t="s">
        <v>184</v>
      </c>
      <c r="E295" s="26" t="s">
        <v>185</v>
      </c>
      <c r="F295" s="26" t="s">
        <v>129</v>
      </c>
      <c r="G295" s="26" t="s">
        <v>395</v>
      </c>
      <c r="H295" s="26" t="s">
        <v>1083</v>
      </c>
      <c r="I295" s="26">
        <v>835</v>
      </c>
      <c r="J295" s="26">
        <v>335</v>
      </c>
      <c r="K295" s="26"/>
      <c r="L295" s="26">
        <v>130</v>
      </c>
      <c r="M295" s="26"/>
      <c r="N295" s="26">
        <v>205</v>
      </c>
      <c r="O295" s="26">
        <v>500</v>
      </c>
      <c r="P295" s="26"/>
      <c r="Q295" s="26"/>
      <c r="R295" s="26"/>
      <c r="S295" s="26"/>
      <c r="T295" s="26"/>
      <c r="U295" s="26"/>
      <c r="V295" s="26"/>
      <c r="W295" s="26" t="s">
        <v>107</v>
      </c>
      <c r="X295" s="26" t="s">
        <v>108</v>
      </c>
      <c r="Y295" s="26" t="s">
        <v>108</v>
      </c>
      <c r="Z295" s="26" t="s">
        <v>108</v>
      </c>
      <c r="AA295" s="26" t="s">
        <v>108</v>
      </c>
      <c r="AB295" s="26" t="s">
        <v>127</v>
      </c>
      <c r="AC295" s="26">
        <v>385</v>
      </c>
      <c r="AD295" s="26">
        <v>1217</v>
      </c>
      <c r="AE295" s="26">
        <v>1217</v>
      </c>
      <c r="AF295" s="26" t="s">
        <v>1076</v>
      </c>
      <c r="AG295" s="26" t="s">
        <v>1084</v>
      </c>
      <c r="AH295" s="26" t="s">
        <v>1078</v>
      </c>
      <c r="AI295" s="26"/>
      <c r="AJ295" s="26"/>
      <c r="AK295" s="26"/>
      <c r="AL295" s="26"/>
      <c r="AM295" s="26"/>
      <c r="AN295" s="26"/>
      <c r="AO295" s="26"/>
    </row>
    <row r="296" ht="40.25" customHeight="1" spans="1:41">
      <c r="A296" s="25" t="s">
        <v>20</v>
      </c>
      <c r="B296" s="26"/>
      <c r="C296" s="26"/>
      <c r="D296" s="26"/>
      <c r="E296" s="26"/>
      <c r="F296" s="26"/>
      <c r="G296" s="26"/>
      <c r="H296" s="26"/>
      <c r="I296" s="26">
        <f>SUM(I297:I315)</f>
        <v>66415.2</v>
      </c>
      <c r="J296" s="26">
        <f t="shared" ref="J296:V296" si="9">SUM(J297:J315)</f>
        <v>0</v>
      </c>
      <c r="K296" s="26">
        <f>SUM(K297:K315)</f>
        <v>0</v>
      </c>
      <c r="L296" s="26">
        <f>SUM(L297:L315)</f>
        <v>0</v>
      </c>
      <c r="M296" s="26">
        <f>SUM(M297:M315)</f>
        <v>0</v>
      </c>
      <c r="N296" s="26">
        <f>SUM(N297:N315)</f>
        <v>0</v>
      </c>
      <c r="O296" s="26">
        <f>SUM(O297:O315)</f>
        <v>26630</v>
      </c>
      <c r="P296" s="26">
        <f>SUM(P297:P315)</f>
        <v>0</v>
      </c>
      <c r="Q296" s="26">
        <f>SUM(Q297:Q315)</f>
        <v>0</v>
      </c>
      <c r="R296" s="26">
        <f>SUM(R297:R315)</f>
        <v>0</v>
      </c>
      <c r="S296" s="26">
        <f>SUM(S297:S315)</f>
        <v>0</v>
      </c>
      <c r="T296" s="26">
        <f>SUM(T297:T315)</f>
        <v>1000</v>
      </c>
      <c r="U296" s="26">
        <f>SUM(U297:U315)</f>
        <v>0</v>
      </c>
      <c r="V296" s="26">
        <f>SUM(V297:V315)</f>
        <v>38785.2</v>
      </c>
      <c r="W296" s="26"/>
      <c r="X296" s="26"/>
      <c r="Y296" s="26"/>
      <c r="Z296" s="26"/>
      <c r="AA296" s="26"/>
      <c r="AB296" s="26"/>
      <c r="AC296" s="26"/>
      <c r="AD296" s="26"/>
      <c r="AE296" s="26"/>
      <c r="AF296" s="26"/>
      <c r="AG296" s="26"/>
      <c r="AH296" s="26"/>
      <c r="AI296" s="26"/>
      <c r="AJ296" s="26"/>
      <c r="AK296" s="26"/>
      <c r="AL296" s="26"/>
      <c r="AM296" s="26"/>
      <c r="AN296" s="26"/>
      <c r="AO296" s="26"/>
    </row>
    <row r="297" ht="99" customHeight="1" spans="1:41">
      <c r="A297" s="25" t="s">
        <v>1085</v>
      </c>
      <c r="B297" s="26" t="s">
        <v>1086</v>
      </c>
      <c r="C297" s="26" t="s">
        <v>1087</v>
      </c>
      <c r="D297" s="26" t="s">
        <v>191</v>
      </c>
      <c r="E297" s="26" t="s">
        <v>253</v>
      </c>
      <c r="F297" s="26" t="s">
        <v>129</v>
      </c>
      <c r="G297" s="26" t="s">
        <v>1088</v>
      </c>
      <c r="H297" s="26" t="s">
        <v>1089</v>
      </c>
      <c r="I297" s="26">
        <v>500</v>
      </c>
      <c r="J297" s="26"/>
      <c r="K297" s="26"/>
      <c r="L297" s="26"/>
      <c r="M297" s="26"/>
      <c r="N297" s="26"/>
      <c r="O297" s="26">
        <v>500</v>
      </c>
      <c r="P297" s="26"/>
      <c r="Q297" s="26"/>
      <c r="R297" s="26"/>
      <c r="S297" s="26"/>
      <c r="T297" s="26"/>
      <c r="U297" s="26"/>
      <c r="V297" s="26"/>
      <c r="W297" s="26" t="s">
        <v>107</v>
      </c>
      <c r="X297" s="26" t="s">
        <v>127</v>
      </c>
      <c r="Y297" s="26" t="s">
        <v>108</v>
      </c>
      <c r="Z297" s="26" t="s">
        <v>108</v>
      </c>
      <c r="AA297" s="26" t="s">
        <v>127</v>
      </c>
      <c r="AB297" s="26" t="s">
        <v>127</v>
      </c>
      <c r="AC297" s="26">
        <v>40</v>
      </c>
      <c r="AD297" s="26">
        <v>126</v>
      </c>
      <c r="AE297" s="26">
        <v>126</v>
      </c>
      <c r="AF297" s="26" t="s">
        <v>1090</v>
      </c>
      <c r="AG297" s="26" t="s">
        <v>1091</v>
      </c>
      <c r="AH297" s="26"/>
      <c r="AI297" s="26"/>
      <c r="AJ297" s="26"/>
      <c r="AK297" s="26"/>
      <c r="AL297" s="26"/>
      <c r="AM297" s="26"/>
      <c r="AN297" s="26"/>
      <c r="AO297" s="26"/>
    </row>
    <row r="298" ht="85" customHeight="1" spans="1:41">
      <c r="A298" s="25" t="s">
        <v>1085</v>
      </c>
      <c r="B298" s="26" t="s">
        <v>1092</v>
      </c>
      <c r="C298" s="26" t="s">
        <v>1093</v>
      </c>
      <c r="D298" s="26" t="s">
        <v>191</v>
      </c>
      <c r="E298" s="26" t="s">
        <v>243</v>
      </c>
      <c r="F298" s="26" t="s">
        <v>129</v>
      </c>
      <c r="G298" s="26" t="s">
        <v>1088</v>
      </c>
      <c r="H298" s="26" t="s">
        <v>1089</v>
      </c>
      <c r="I298" s="26">
        <v>150</v>
      </c>
      <c r="J298" s="26"/>
      <c r="K298" s="26"/>
      <c r="L298" s="26"/>
      <c r="M298" s="26"/>
      <c r="N298" s="26"/>
      <c r="O298" s="26">
        <v>150</v>
      </c>
      <c r="P298" s="26"/>
      <c r="Q298" s="26"/>
      <c r="R298" s="26"/>
      <c r="S298" s="26"/>
      <c r="T298" s="26"/>
      <c r="U298" s="26"/>
      <c r="V298" s="26"/>
      <c r="W298" s="26" t="s">
        <v>107</v>
      </c>
      <c r="X298" s="26" t="s">
        <v>127</v>
      </c>
      <c r="Y298" s="26" t="s">
        <v>108</v>
      </c>
      <c r="Z298" s="26" t="s">
        <v>108</v>
      </c>
      <c r="AA298" s="26" t="s">
        <v>127</v>
      </c>
      <c r="AB298" s="26" t="s">
        <v>127</v>
      </c>
      <c r="AC298" s="26">
        <v>64</v>
      </c>
      <c r="AD298" s="26">
        <v>220</v>
      </c>
      <c r="AE298" s="26">
        <v>220</v>
      </c>
      <c r="AF298" s="26" t="s">
        <v>1094</v>
      </c>
      <c r="AG298" s="26" t="s">
        <v>1091</v>
      </c>
      <c r="AH298" s="26"/>
      <c r="AI298" s="26"/>
      <c r="AJ298" s="26"/>
      <c r="AK298" s="26"/>
      <c r="AL298" s="26"/>
      <c r="AM298" s="26"/>
      <c r="AN298" s="26"/>
      <c r="AO298" s="26"/>
    </row>
    <row r="299" s="6" customFormat="1" ht="84" customHeight="1" spans="1:41">
      <c r="A299" s="25" t="s">
        <v>1095</v>
      </c>
      <c r="B299" s="26" t="s">
        <v>1095</v>
      </c>
      <c r="C299" s="26" t="s">
        <v>1096</v>
      </c>
      <c r="D299" s="26" t="s">
        <v>191</v>
      </c>
      <c r="E299" s="26" t="s">
        <v>1097</v>
      </c>
      <c r="F299" s="26" t="s">
        <v>129</v>
      </c>
      <c r="G299" s="26" t="s">
        <v>1088</v>
      </c>
      <c r="H299" s="26" t="s">
        <v>1098</v>
      </c>
      <c r="I299" s="26">
        <v>38785.2</v>
      </c>
      <c r="J299" s="26"/>
      <c r="K299" s="26"/>
      <c r="L299" s="26"/>
      <c r="M299" s="26"/>
      <c r="N299" s="26"/>
      <c r="O299" s="26"/>
      <c r="P299" s="26"/>
      <c r="Q299" s="26"/>
      <c r="R299" s="26"/>
      <c r="S299" s="26"/>
      <c r="T299" s="26"/>
      <c r="U299" s="26"/>
      <c r="V299" s="26">
        <v>38785.2</v>
      </c>
      <c r="W299" s="26" t="s">
        <v>126</v>
      </c>
      <c r="X299" s="26" t="s">
        <v>108</v>
      </c>
      <c r="Y299" s="26" t="s">
        <v>127</v>
      </c>
      <c r="Z299" s="26" t="s">
        <v>127</v>
      </c>
      <c r="AA299" s="26" t="s">
        <v>127</v>
      </c>
      <c r="AB299" s="26" t="s">
        <v>108</v>
      </c>
      <c r="AC299" s="26" t="s">
        <v>1099</v>
      </c>
      <c r="AD299" s="26">
        <v>11</v>
      </c>
      <c r="AE299" s="26">
        <v>236</v>
      </c>
      <c r="AF299" s="26" t="s">
        <v>1100</v>
      </c>
      <c r="AG299" s="26" t="s">
        <v>1101</v>
      </c>
      <c r="AH299" s="26"/>
      <c r="AI299" s="26"/>
      <c r="AJ299" s="26"/>
      <c r="AK299" s="26"/>
      <c r="AL299" s="26"/>
      <c r="AM299" s="26"/>
      <c r="AN299" s="26"/>
      <c r="AO299" s="26" t="s">
        <v>127</v>
      </c>
    </row>
    <row r="300" ht="258" customHeight="1" spans="1:41">
      <c r="A300" s="25" t="s">
        <v>1085</v>
      </c>
      <c r="B300" s="26" t="s">
        <v>1102</v>
      </c>
      <c r="C300" s="26" t="s">
        <v>1103</v>
      </c>
      <c r="D300" s="26" t="s">
        <v>152</v>
      </c>
      <c r="E300" s="26" t="s">
        <v>639</v>
      </c>
      <c r="F300" s="26" t="s">
        <v>129</v>
      </c>
      <c r="G300" s="26" t="s">
        <v>1088</v>
      </c>
      <c r="H300" s="26" t="s">
        <v>1089</v>
      </c>
      <c r="I300" s="26">
        <v>6000</v>
      </c>
      <c r="J300" s="26"/>
      <c r="K300" s="26"/>
      <c r="L300" s="26"/>
      <c r="M300" s="26"/>
      <c r="N300" s="26"/>
      <c r="O300" s="26">
        <v>5000</v>
      </c>
      <c r="P300" s="26"/>
      <c r="Q300" s="26"/>
      <c r="R300" s="26"/>
      <c r="S300" s="26"/>
      <c r="T300" s="26">
        <v>1000</v>
      </c>
      <c r="U300" s="26"/>
      <c r="V300" s="26"/>
      <c r="W300" s="26" t="s">
        <v>107</v>
      </c>
      <c r="X300" s="26" t="s">
        <v>127</v>
      </c>
      <c r="Y300" s="26" t="s">
        <v>108</v>
      </c>
      <c r="Z300" s="26" t="s">
        <v>108</v>
      </c>
      <c r="AA300" s="26" t="s">
        <v>108</v>
      </c>
      <c r="AB300" s="26" t="s">
        <v>127</v>
      </c>
      <c r="AC300" s="26">
        <v>550</v>
      </c>
      <c r="AD300" s="26">
        <v>1938</v>
      </c>
      <c r="AE300" s="26">
        <v>1938</v>
      </c>
      <c r="AF300" s="26" t="s">
        <v>1090</v>
      </c>
      <c r="AG300" s="26" t="s">
        <v>1104</v>
      </c>
      <c r="AH300" s="26"/>
      <c r="AI300" s="26"/>
      <c r="AJ300" s="26"/>
      <c r="AK300" s="26"/>
      <c r="AL300" s="26"/>
      <c r="AM300" s="26"/>
      <c r="AN300" s="26"/>
      <c r="AO300" s="26"/>
    </row>
    <row r="301" ht="177" customHeight="1" spans="1:41">
      <c r="A301" s="25" t="s">
        <v>1085</v>
      </c>
      <c r="B301" s="26" t="s">
        <v>1105</v>
      </c>
      <c r="C301" s="26" t="s">
        <v>1106</v>
      </c>
      <c r="D301" s="26" t="s">
        <v>152</v>
      </c>
      <c r="E301" s="26" t="s">
        <v>307</v>
      </c>
      <c r="F301" s="26" t="s">
        <v>129</v>
      </c>
      <c r="G301" s="26" t="s">
        <v>1088</v>
      </c>
      <c r="H301" s="26" t="s">
        <v>1089</v>
      </c>
      <c r="I301" s="41">
        <v>350</v>
      </c>
      <c r="J301" s="26"/>
      <c r="K301" s="26"/>
      <c r="L301" s="26"/>
      <c r="M301" s="26"/>
      <c r="N301" s="26"/>
      <c r="O301" s="26">
        <v>350</v>
      </c>
      <c r="P301" s="26"/>
      <c r="Q301" s="26"/>
      <c r="R301" s="26"/>
      <c r="S301" s="26"/>
      <c r="T301" s="26"/>
      <c r="U301" s="26"/>
      <c r="V301" s="26"/>
      <c r="W301" s="26" t="s">
        <v>107</v>
      </c>
      <c r="X301" s="26" t="s">
        <v>127</v>
      </c>
      <c r="Y301" s="26" t="s">
        <v>108</v>
      </c>
      <c r="Z301" s="26" t="s">
        <v>127</v>
      </c>
      <c r="AA301" s="26" t="s">
        <v>127</v>
      </c>
      <c r="AB301" s="26" t="s">
        <v>127</v>
      </c>
      <c r="AC301" s="26">
        <v>38</v>
      </c>
      <c r="AD301" s="26">
        <v>70</v>
      </c>
      <c r="AE301" s="26">
        <v>70</v>
      </c>
      <c r="AF301" s="26" t="s">
        <v>1090</v>
      </c>
      <c r="AG301" s="26" t="s">
        <v>1107</v>
      </c>
      <c r="AH301" s="26"/>
      <c r="AI301" s="26"/>
      <c r="AJ301" s="26"/>
      <c r="AK301" s="26"/>
      <c r="AL301" s="26"/>
      <c r="AM301" s="26"/>
      <c r="AN301" s="26"/>
      <c r="AO301" s="26"/>
    </row>
    <row r="302" ht="226" customHeight="1" spans="1:41">
      <c r="A302" s="25" t="s">
        <v>1085</v>
      </c>
      <c r="B302" s="26" t="s">
        <v>1108</v>
      </c>
      <c r="C302" s="26" t="s">
        <v>1109</v>
      </c>
      <c r="D302" s="26" t="s">
        <v>178</v>
      </c>
      <c r="E302" s="26" t="s">
        <v>179</v>
      </c>
      <c r="F302" s="26" t="s">
        <v>129</v>
      </c>
      <c r="G302" s="26" t="s">
        <v>1088</v>
      </c>
      <c r="H302" s="26" t="s">
        <v>1089</v>
      </c>
      <c r="I302" s="41">
        <v>6000</v>
      </c>
      <c r="J302" s="41"/>
      <c r="K302" s="26"/>
      <c r="L302" s="26"/>
      <c r="M302" s="26"/>
      <c r="N302" s="26"/>
      <c r="O302" s="26">
        <v>6000</v>
      </c>
      <c r="P302" s="26"/>
      <c r="Q302" s="26"/>
      <c r="R302" s="26"/>
      <c r="S302" s="26"/>
      <c r="T302" s="26"/>
      <c r="U302" s="26"/>
      <c r="V302" s="26"/>
      <c r="W302" s="26" t="s">
        <v>126</v>
      </c>
      <c r="X302" s="26" t="s">
        <v>127</v>
      </c>
      <c r="Y302" s="26" t="s">
        <v>108</v>
      </c>
      <c r="Z302" s="26" t="s">
        <v>127</v>
      </c>
      <c r="AA302" s="26" t="s">
        <v>108</v>
      </c>
      <c r="AB302" s="26" t="s">
        <v>127</v>
      </c>
      <c r="AC302" s="26">
        <v>376</v>
      </c>
      <c r="AD302" s="26">
        <v>1107</v>
      </c>
      <c r="AE302" s="26">
        <v>1107</v>
      </c>
      <c r="AF302" s="26" t="s">
        <v>1110</v>
      </c>
      <c r="AG302" s="26" t="s">
        <v>1111</v>
      </c>
      <c r="AH302" s="26"/>
      <c r="AI302" s="26"/>
      <c r="AJ302" s="26"/>
      <c r="AK302" s="26"/>
      <c r="AL302" s="26"/>
      <c r="AM302" s="26"/>
      <c r="AN302" s="26"/>
      <c r="AO302" s="26"/>
    </row>
    <row r="303" ht="167" customHeight="1" spans="1:41">
      <c r="A303" s="25" t="s">
        <v>1085</v>
      </c>
      <c r="B303" s="26" t="s">
        <v>1112</v>
      </c>
      <c r="C303" s="26" t="s">
        <v>1106</v>
      </c>
      <c r="D303" s="26" t="s">
        <v>178</v>
      </c>
      <c r="E303" s="26" t="s">
        <v>725</v>
      </c>
      <c r="F303" s="26" t="s">
        <v>129</v>
      </c>
      <c r="G303" s="26" t="s">
        <v>1088</v>
      </c>
      <c r="H303" s="26" t="s">
        <v>1089</v>
      </c>
      <c r="I303" s="26">
        <v>7000</v>
      </c>
      <c r="J303" s="26"/>
      <c r="K303" s="26"/>
      <c r="L303" s="26"/>
      <c r="M303" s="26"/>
      <c r="N303" s="26"/>
      <c r="O303" s="26">
        <v>7000</v>
      </c>
      <c r="P303" s="26"/>
      <c r="Q303" s="26"/>
      <c r="R303" s="26"/>
      <c r="S303" s="26"/>
      <c r="T303" s="26"/>
      <c r="U303" s="26"/>
      <c r="V303" s="26"/>
      <c r="W303" s="26" t="s">
        <v>126</v>
      </c>
      <c r="X303" s="26" t="s">
        <v>127</v>
      </c>
      <c r="Y303" s="26" t="s">
        <v>108</v>
      </c>
      <c r="Z303" s="26" t="s">
        <v>127</v>
      </c>
      <c r="AA303" s="26" t="s">
        <v>127</v>
      </c>
      <c r="AB303" s="26" t="s">
        <v>127</v>
      </c>
      <c r="AC303" s="26">
        <v>135</v>
      </c>
      <c r="AD303" s="26">
        <v>560</v>
      </c>
      <c r="AE303" s="26">
        <v>560</v>
      </c>
      <c r="AF303" s="26" t="s">
        <v>1110</v>
      </c>
      <c r="AG303" s="26" t="s">
        <v>1113</v>
      </c>
      <c r="AH303" s="26"/>
      <c r="AI303" s="26"/>
      <c r="AJ303" s="26"/>
      <c r="AK303" s="26"/>
      <c r="AL303" s="26"/>
      <c r="AM303" s="26"/>
      <c r="AN303" s="26"/>
      <c r="AO303" s="26"/>
    </row>
    <row r="304" ht="172" customHeight="1" spans="1:41">
      <c r="A304" s="25" t="s">
        <v>1085</v>
      </c>
      <c r="B304" s="26" t="s">
        <v>1114</v>
      </c>
      <c r="C304" s="26" t="s">
        <v>1115</v>
      </c>
      <c r="D304" s="26" t="s">
        <v>184</v>
      </c>
      <c r="E304" s="26" t="s">
        <v>185</v>
      </c>
      <c r="F304" s="26" t="s">
        <v>129</v>
      </c>
      <c r="G304" s="26" t="s">
        <v>1088</v>
      </c>
      <c r="H304" s="26" t="s">
        <v>1089</v>
      </c>
      <c r="I304" s="26">
        <v>310</v>
      </c>
      <c r="J304" s="26"/>
      <c r="K304" s="26"/>
      <c r="L304" s="26"/>
      <c r="M304" s="26"/>
      <c r="N304" s="26"/>
      <c r="O304" s="26">
        <v>310</v>
      </c>
      <c r="P304" s="26"/>
      <c r="Q304" s="26"/>
      <c r="R304" s="26"/>
      <c r="S304" s="26"/>
      <c r="T304" s="26"/>
      <c r="U304" s="26"/>
      <c r="V304" s="26"/>
      <c r="W304" s="26" t="s">
        <v>126</v>
      </c>
      <c r="X304" s="26" t="s">
        <v>127</v>
      </c>
      <c r="Y304" s="26" t="s">
        <v>108</v>
      </c>
      <c r="Z304" s="26" t="s">
        <v>127</v>
      </c>
      <c r="AA304" s="26" t="s">
        <v>127</v>
      </c>
      <c r="AB304" s="26" t="s">
        <v>127</v>
      </c>
      <c r="AC304" s="26">
        <v>110</v>
      </c>
      <c r="AD304" s="26">
        <v>380</v>
      </c>
      <c r="AE304" s="26">
        <v>380</v>
      </c>
      <c r="AF304" s="26" t="s">
        <v>1090</v>
      </c>
      <c r="AG304" s="26" t="s">
        <v>1116</v>
      </c>
      <c r="AH304" s="26"/>
      <c r="AI304" s="26"/>
      <c r="AJ304" s="26"/>
      <c r="AK304" s="26"/>
      <c r="AL304" s="26"/>
      <c r="AM304" s="26"/>
      <c r="AN304" s="26"/>
      <c r="AO304" s="26"/>
    </row>
    <row r="305" ht="97" customHeight="1" spans="1:41">
      <c r="A305" s="25" t="s">
        <v>1085</v>
      </c>
      <c r="B305" s="26" t="s">
        <v>1117</v>
      </c>
      <c r="C305" s="26" t="s">
        <v>1118</v>
      </c>
      <c r="D305" s="26" t="s">
        <v>184</v>
      </c>
      <c r="E305" s="26" t="s">
        <v>761</v>
      </c>
      <c r="F305" s="26" t="s">
        <v>129</v>
      </c>
      <c r="G305" s="26" t="s">
        <v>1088</v>
      </c>
      <c r="H305" s="26" t="s">
        <v>1089</v>
      </c>
      <c r="I305" s="26">
        <v>3900</v>
      </c>
      <c r="J305" s="26"/>
      <c r="K305" s="26"/>
      <c r="L305" s="26"/>
      <c r="M305" s="26"/>
      <c r="N305" s="26"/>
      <c r="O305" s="26">
        <v>3900</v>
      </c>
      <c r="P305" s="26"/>
      <c r="Q305" s="26"/>
      <c r="R305" s="26"/>
      <c r="S305" s="26"/>
      <c r="T305" s="26"/>
      <c r="U305" s="26"/>
      <c r="V305" s="26"/>
      <c r="W305" s="26" t="s">
        <v>126</v>
      </c>
      <c r="X305" s="26" t="s">
        <v>127</v>
      </c>
      <c r="Y305" s="26" t="s">
        <v>108</v>
      </c>
      <c r="Z305" s="26" t="s">
        <v>127</v>
      </c>
      <c r="AA305" s="26" t="s">
        <v>127</v>
      </c>
      <c r="AB305" s="26" t="s">
        <v>127</v>
      </c>
      <c r="AC305" s="26">
        <v>620</v>
      </c>
      <c r="AD305" s="26">
        <v>2141</v>
      </c>
      <c r="AE305" s="26">
        <v>2141</v>
      </c>
      <c r="AF305" s="26" t="s">
        <v>1110</v>
      </c>
      <c r="AG305" s="26" t="s">
        <v>1119</v>
      </c>
      <c r="AH305" s="26"/>
      <c r="AI305" s="26"/>
      <c r="AJ305" s="26"/>
      <c r="AK305" s="26"/>
      <c r="AL305" s="26"/>
      <c r="AM305" s="26"/>
      <c r="AN305" s="26"/>
      <c r="AO305" s="26"/>
    </row>
    <row r="306" ht="141" customHeight="1" spans="1:41">
      <c r="A306" s="25" t="s">
        <v>1085</v>
      </c>
      <c r="B306" s="26" t="s">
        <v>1120</v>
      </c>
      <c r="C306" s="26" t="s">
        <v>1121</v>
      </c>
      <c r="D306" s="26" t="s">
        <v>390</v>
      </c>
      <c r="E306" s="26" t="s">
        <v>1122</v>
      </c>
      <c r="F306" s="26" t="s">
        <v>129</v>
      </c>
      <c r="G306" s="26" t="s">
        <v>1088</v>
      </c>
      <c r="H306" s="26" t="s">
        <v>1089</v>
      </c>
      <c r="I306" s="26">
        <v>860</v>
      </c>
      <c r="J306" s="26"/>
      <c r="K306" s="26"/>
      <c r="L306" s="26"/>
      <c r="M306" s="26"/>
      <c r="N306" s="26"/>
      <c r="O306" s="26">
        <v>860</v>
      </c>
      <c r="P306" s="26"/>
      <c r="Q306" s="26"/>
      <c r="R306" s="26"/>
      <c r="S306" s="26"/>
      <c r="T306" s="26"/>
      <c r="U306" s="26"/>
      <c r="V306" s="26"/>
      <c r="W306" s="26" t="s">
        <v>126</v>
      </c>
      <c r="X306" s="26" t="s">
        <v>127</v>
      </c>
      <c r="Y306" s="26" t="s">
        <v>127</v>
      </c>
      <c r="Z306" s="26" t="s">
        <v>127</v>
      </c>
      <c r="AA306" s="26" t="s">
        <v>127</v>
      </c>
      <c r="AB306" s="26" t="s">
        <v>127</v>
      </c>
      <c r="AC306" s="26">
        <v>1500</v>
      </c>
      <c r="AD306" s="26">
        <v>5000</v>
      </c>
      <c r="AE306" s="26">
        <v>5000</v>
      </c>
      <c r="AF306" s="26" t="s">
        <v>1123</v>
      </c>
      <c r="AG306" s="26" t="s">
        <v>1124</v>
      </c>
      <c r="AH306" s="26"/>
      <c r="AI306" s="26"/>
      <c r="AJ306" s="26"/>
      <c r="AK306" s="26"/>
      <c r="AL306" s="26"/>
      <c r="AM306" s="26"/>
      <c r="AN306" s="26"/>
      <c r="AO306" s="26"/>
    </row>
    <row r="307" ht="64" customHeight="1" spans="1:41">
      <c r="A307" s="25" t="s">
        <v>1085</v>
      </c>
      <c r="B307" s="26" t="s">
        <v>1125</v>
      </c>
      <c r="C307" s="26" t="s">
        <v>1126</v>
      </c>
      <c r="D307" s="26" t="s">
        <v>390</v>
      </c>
      <c r="E307" s="26" t="s">
        <v>160</v>
      </c>
      <c r="F307" s="26" t="s">
        <v>129</v>
      </c>
      <c r="G307" s="26" t="s">
        <v>1088</v>
      </c>
      <c r="H307" s="26" t="s">
        <v>1089</v>
      </c>
      <c r="I307" s="26">
        <v>150</v>
      </c>
      <c r="J307" s="26"/>
      <c r="K307" s="26"/>
      <c r="L307" s="26"/>
      <c r="M307" s="26"/>
      <c r="N307" s="26"/>
      <c r="O307" s="26">
        <v>150</v>
      </c>
      <c r="P307" s="26"/>
      <c r="Q307" s="26"/>
      <c r="R307" s="26"/>
      <c r="S307" s="26"/>
      <c r="T307" s="26"/>
      <c r="U307" s="26"/>
      <c r="V307" s="26"/>
      <c r="W307" s="26" t="s">
        <v>126</v>
      </c>
      <c r="X307" s="26" t="s">
        <v>127</v>
      </c>
      <c r="Y307" s="26" t="s">
        <v>127</v>
      </c>
      <c r="Z307" s="26" t="s">
        <v>127</v>
      </c>
      <c r="AA307" s="26" t="s">
        <v>127</v>
      </c>
      <c r="AB307" s="26" t="s">
        <v>127</v>
      </c>
      <c r="AC307" s="26">
        <v>300</v>
      </c>
      <c r="AD307" s="26">
        <v>1000</v>
      </c>
      <c r="AE307" s="26">
        <v>1000</v>
      </c>
      <c r="AF307" s="26" t="s">
        <v>1127</v>
      </c>
      <c r="AG307" s="26" t="s">
        <v>1128</v>
      </c>
      <c r="AH307" s="26"/>
      <c r="AI307" s="26"/>
      <c r="AJ307" s="26"/>
      <c r="AK307" s="26"/>
      <c r="AL307" s="26"/>
      <c r="AM307" s="26"/>
      <c r="AN307" s="26"/>
      <c r="AO307" s="26"/>
    </row>
    <row r="308" ht="90" customHeight="1" spans="1:41">
      <c r="A308" s="25" t="s">
        <v>1085</v>
      </c>
      <c r="B308" s="26" t="s">
        <v>1129</v>
      </c>
      <c r="C308" s="26" t="s">
        <v>1130</v>
      </c>
      <c r="D308" s="26" t="s">
        <v>134</v>
      </c>
      <c r="E308" s="26" t="s">
        <v>166</v>
      </c>
      <c r="F308" s="26" t="s">
        <v>129</v>
      </c>
      <c r="G308" s="26" t="s">
        <v>1088</v>
      </c>
      <c r="H308" s="26" t="s">
        <v>1089</v>
      </c>
      <c r="I308" s="26">
        <v>150</v>
      </c>
      <c r="J308" s="26"/>
      <c r="K308" s="26"/>
      <c r="L308" s="26"/>
      <c r="M308" s="26"/>
      <c r="N308" s="26"/>
      <c r="O308" s="26">
        <v>150</v>
      </c>
      <c r="P308" s="26"/>
      <c r="Q308" s="26"/>
      <c r="R308" s="26"/>
      <c r="S308" s="26"/>
      <c r="T308" s="26"/>
      <c r="U308" s="26"/>
      <c r="V308" s="26"/>
      <c r="W308" s="26" t="s">
        <v>126</v>
      </c>
      <c r="X308" s="26" t="s">
        <v>127</v>
      </c>
      <c r="Y308" s="26" t="s">
        <v>127</v>
      </c>
      <c r="Z308" s="26" t="s">
        <v>127</v>
      </c>
      <c r="AA308" s="26" t="s">
        <v>127</v>
      </c>
      <c r="AB308" s="26" t="s">
        <v>127</v>
      </c>
      <c r="AC308" s="26">
        <v>350</v>
      </c>
      <c r="AD308" s="26">
        <v>811</v>
      </c>
      <c r="AE308" s="26">
        <v>811</v>
      </c>
      <c r="AF308" s="26" t="s">
        <v>1127</v>
      </c>
      <c r="AG308" s="26" t="s">
        <v>1131</v>
      </c>
      <c r="AH308" s="26"/>
      <c r="AI308" s="26"/>
      <c r="AJ308" s="26"/>
      <c r="AK308" s="26"/>
      <c r="AL308" s="26"/>
      <c r="AM308" s="26"/>
      <c r="AN308" s="26"/>
      <c r="AO308" s="26"/>
    </row>
    <row r="309" ht="122" customHeight="1" spans="1:41">
      <c r="A309" s="25" t="s">
        <v>1085</v>
      </c>
      <c r="B309" s="26" t="s">
        <v>1132</v>
      </c>
      <c r="C309" s="26" t="s">
        <v>1133</v>
      </c>
      <c r="D309" s="26" t="s">
        <v>134</v>
      </c>
      <c r="E309" s="26" t="s">
        <v>502</v>
      </c>
      <c r="F309" s="26" t="s">
        <v>129</v>
      </c>
      <c r="G309" s="26" t="s">
        <v>1088</v>
      </c>
      <c r="H309" s="26" t="s">
        <v>1089</v>
      </c>
      <c r="I309" s="26">
        <v>220</v>
      </c>
      <c r="J309" s="26"/>
      <c r="K309" s="26"/>
      <c r="L309" s="26"/>
      <c r="M309" s="26"/>
      <c r="N309" s="26"/>
      <c r="O309" s="26">
        <v>220</v>
      </c>
      <c r="P309" s="26"/>
      <c r="Q309" s="26"/>
      <c r="R309" s="26"/>
      <c r="S309" s="26"/>
      <c r="T309" s="26"/>
      <c r="U309" s="26"/>
      <c r="V309" s="26"/>
      <c r="W309" s="26" t="s">
        <v>107</v>
      </c>
      <c r="X309" s="26" t="s">
        <v>127</v>
      </c>
      <c r="Y309" s="26" t="s">
        <v>127</v>
      </c>
      <c r="Z309" s="26" t="s">
        <v>108</v>
      </c>
      <c r="AA309" s="26" t="s">
        <v>108</v>
      </c>
      <c r="AB309" s="26" t="s">
        <v>127</v>
      </c>
      <c r="AC309" s="26">
        <v>160</v>
      </c>
      <c r="AD309" s="26">
        <v>444</v>
      </c>
      <c r="AE309" s="26">
        <v>444</v>
      </c>
      <c r="AF309" s="26" t="s">
        <v>1090</v>
      </c>
      <c r="AG309" s="26" t="s">
        <v>1090</v>
      </c>
      <c r="AH309" s="26"/>
      <c r="AI309" s="26"/>
      <c r="AJ309" s="26"/>
      <c r="AK309" s="26"/>
      <c r="AL309" s="26"/>
      <c r="AM309" s="26"/>
      <c r="AN309" s="26"/>
      <c r="AO309" s="26"/>
    </row>
    <row r="310" ht="204" customHeight="1" spans="1:41">
      <c r="A310" s="25" t="s">
        <v>1085</v>
      </c>
      <c r="B310" s="26" t="s">
        <v>1134</v>
      </c>
      <c r="C310" s="26" t="s">
        <v>1135</v>
      </c>
      <c r="D310" s="26" t="s">
        <v>218</v>
      </c>
      <c r="E310" s="26" t="s">
        <v>577</v>
      </c>
      <c r="F310" s="26" t="s">
        <v>129</v>
      </c>
      <c r="G310" s="26" t="s">
        <v>1088</v>
      </c>
      <c r="H310" s="26" t="s">
        <v>1089</v>
      </c>
      <c r="I310" s="26">
        <v>200</v>
      </c>
      <c r="J310" s="26"/>
      <c r="K310" s="26"/>
      <c r="L310" s="26"/>
      <c r="M310" s="26"/>
      <c r="N310" s="26"/>
      <c r="O310" s="26">
        <v>200</v>
      </c>
      <c r="P310" s="26"/>
      <c r="Q310" s="26"/>
      <c r="R310" s="26"/>
      <c r="S310" s="26"/>
      <c r="T310" s="26"/>
      <c r="U310" s="26"/>
      <c r="V310" s="26"/>
      <c r="W310" s="26" t="s">
        <v>126</v>
      </c>
      <c r="X310" s="26" t="s">
        <v>127</v>
      </c>
      <c r="Y310" s="26" t="s">
        <v>127</v>
      </c>
      <c r="Z310" s="26" t="s">
        <v>127</v>
      </c>
      <c r="AA310" s="26" t="s">
        <v>127</v>
      </c>
      <c r="AB310" s="26" t="s">
        <v>127</v>
      </c>
      <c r="AC310" s="26">
        <v>260</v>
      </c>
      <c r="AD310" s="26">
        <v>700</v>
      </c>
      <c r="AE310" s="26">
        <v>700</v>
      </c>
      <c r="AF310" s="26" t="s">
        <v>1090</v>
      </c>
      <c r="AG310" s="26" t="s">
        <v>1090</v>
      </c>
      <c r="AH310" s="26"/>
      <c r="AI310" s="26"/>
      <c r="AJ310" s="26"/>
      <c r="AK310" s="26"/>
      <c r="AL310" s="26"/>
      <c r="AM310" s="26"/>
      <c r="AN310" s="26"/>
      <c r="AO310" s="26"/>
    </row>
    <row r="311" ht="193" customHeight="1" spans="1:41">
      <c r="A311" s="25" t="s">
        <v>1085</v>
      </c>
      <c r="B311" s="26" t="s">
        <v>1136</v>
      </c>
      <c r="C311" s="26" t="s">
        <v>1137</v>
      </c>
      <c r="D311" s="26" t="s">
        <v>218</v>
      </c>
      <c r="E311" s="26" t="s">
        <v>894</v>
      </c>
      <c r="F311" s="26" t="s">
        <v>129</v>
      </c>
      <c r="G311" s="26" t="s">
        <v>1088</v>
      </c>
      <c r="H311" s="26" t="s">
        <v>1089</v>
      </c>
      <c r="I311" s="26">
        <v>300</v>
      </c>
      <c r="J311" s="26"/>
      <c r="K311" s="26"/>
      <c r="L311" s="26"/>
      <c r="M311" s="26"/>
      <c r="N311" s="26"/>
      <c r="O311" s="26">
        <v>300</v>
      </c>
      <c r="P311" s="26"/>
      <c r="Q311" s="26"/>
      <c r="R311" s="26"/>
      <c r="S311" s="26"/>
      <c r="T311" s="26"/>
      <c r="U311" s="26"/>
      <c r="V311" s="26"/>
      <c r="W311" s="26" t="s">
        <v>107</v>
      </c>
      <c r="X311" s="26" t="s">
        <v>127</v>
      </c>
      <c r="Y311" s="26" t="s">
        <v>108</v>
      </c>
      <c r="Z311" s="26" t="s">
        <v>127</v>
      </c>
      <c r="AA311" s="26" t="s">
        <v>127</v>
      </c>
      <c r="AB311" s="26" t="s">
        <v>127</v>
      </c>
      <c r="AC311" s="26">
        <v>180</v>
      </c>
      <c r="AD311" s="26">
        <v>550</v>
      </c>
      <c r="AE311" s="26">
        <v>550</v>
      </c>
      <c r="AF311" s="26" t="s">
        <v>1090</v>
      </c>
      <c r="AG311" s="26" t="s">
        <v>1090</v>
      </c>
      <c r="AH311" s="26"/>
      <c r="AI311" s="26"/>
      <c r="AJ311" s="26"/>
      <c r="AK311" s="26"/>
      <c r="AL311" s="26"/>
      <c r="AM311" s="26"/>
      <c r="AN311" s="26"/>
      <c r="AO311" s="26"/>
    </row>
    <row r="312" ht="331" customHeight="1" spans="1:41">
      <c r="A312" s="25" t="s">
        <v>1085</v>
      </c>
      <c r="B312" s="26" t="s">
        <v>1138</v>
      </c>
      <c r="C312" s="26" t="s">
        <v>1139</v>
      </c>
      <c r="D312" s="26" t="s">
        <v>529</v>
      </c>
      <c r="E312" s="26" t="s">
        <v>550</v>
      </c>
      <c r="F312" s="26" t="s">
        <v>129</v>
      </c>
      <c r="G312" s="26" t="s">
        <v>1088</v>
      </c>
      <c r="H312" s="26" t="s">
        <v>1089</v>
      </c>
      <c r="I312" s="26">
        <v>640</v>
      </c>
      <c r="J312" s="26"/>
      <c r="K312" s="26"/>
      <c r="L312" s="26"/>
      <c r="M312" s="26"/>
      <c r="N312" s="26"/>
      <c r="O312" s="26">
        <v>640</v>
      </c>
      <c r="P312" s="26"/>
      <c r="Q312" s="26"/>
      <c r="R312" s="26"/>
      <c r="S312" s="26"/>
      <c r="T312" s="26"/>
      <c r="U312" s="26"/>
      <c r="V312" s="26"/>
      <c r="W312" s="26" t="s">
        <v>107</v>
      </c>
      <c r="X312" s="26" t="s">
        <v>127</v>
      </c>
      <c r="Y312" s="26" t="s">
        <v>108</v>
      </c>
      <c r="Z312" s="26" t="s">
        <v>108</v>
      </c>
      <c r="AA312" s="26" t="s">
        <v>108</v>
      </c>
      <c r="AB312" s="26" t="s">
        <v>127</v>
      </c>
      <c r="AC312" s="26">
        <v>230</v>
      </c>
      <c r="AD312" s="26">
        <v>640</v>
      </c>
      <c r="AE312" s="26">
        <v>640</v>
      </c>
      <c r="AF312" s="26" t="s">
        <v>1090</v>
      </c>
      <c r="AG312" s="26" t="s">
        <v>1090</v>
      </c>
      <c r="AH312" s="26"/>
      <c r="AI312" s="26"/>
      <c r="AJ312" s="26"/>
      <c r="AK312" s="26"/>
      <c r="AL312" s="26"/>
      <c r="AM312" s="26"/>
      <c r="AN312" s="26"/>
      <c r="AO312" s="26"/>
    </row>
    <row r="313" ht="115" customHeight="1" spans="1:41">
      <c r="A313" s="25" t="s">
        <v>1085</v>
      </c>
      <c r="B313" s="26" t="s">
        <v>1140</v>
      </c>
      <c r="C313" s="26" t="s">
        <v>1141</v>
      </c>
      <c r="D313" s="26" t="s">
        <v>529</v>
      </c>
      <c r="E313" s="26" t="s">
        <v>1142</v>
      </c>
      <c r="F313" s="26" t="s">
        <v>129</v>
      </c>
      <c r="G313" s="26" t="s">
        <v>1088</v>
      </c>
      <c r="H313" s="26" t="s">
        <v>1089</v>
      </c>
      <c r="I313" s="26">
        <v>500</v>
      </c>
      <c r="J313" s="26"/>
      <c r="K313" s="26"/>
      <c r="L313" s="26"/>
      <c r="M313" s="26"/>
      <c r="N313" s="26"/>
      <c r="O313" s="26">
        <v>500</v>
      </c>
      <c r="P313" s="26"/>
      <c r="Q313" s="26"/>
      <c r="R313" s="26"/>
      <c r="S313" s="26"/>
      <c r="T313" s="26"/>
      <c r="U313" s="26"/>
      <c r="V313" s="26"/>
      <c r="W313" s="26" t="s">
        <v>107</v>
      </c>
      <c r="X313" s="26" t="s">
        <v>127</v>
      </c>
      <c r="Y313" s="26" t="s">
        <v>127</v>
      </c>
      <c r="Z313" s="26" t="s">
        <v>127</v>
      </c>
      <c r="AA313" s="26" t="s">
        <v>127</v>
      </c>
      <c r="AB313" s="26" t="s">
        <v>127</v>
      </c>
      <c r="AC313" s="26">
        <v>130</v>
      </c>
      <c r="AD313" s="26">
        <v>395</v>
      </c>
      <c r="AE313" s="26">
        <v>395</v>
      </c>
      <c r="AF313" s="26" t="s">
        <v>1090</v>
      </c>
      <c r="AG313" s="26" t="s">
        <v>1090</v>
      </c>
      <c r="AH313" s="26"/>
      <c r="AI313" s="26"/>
      <c r="AJ313" s="26"/>
      <c r="AK313" s="26"/>
      <c r="AL313" s="26"/>
      <c r="AM313" s="26"/>
      <c r="AN313" s="26"/>
      <c r="AO313" s="26"/>
    </row>
    <row r="314" ht="76" customHeight="1" spans="1:41">
      <c r="A314" s="25" t="s">
        <v>1085</v>
      </c>
      <c r="B314" s="26" t="s">
        <v>1143</v>
      </c>
      <c r="C314" s="26" t="s">
        <v>1144</v>
      </c>
      <c r="D314" s="26" t="s">
        <v>794</v>
      </c>
      <c r="E314" s="26" t="s">
        <v>1051</v>
      </c>
      <c r="F314" s="26" t="s">
        <v>129</v>
      </c>
      <c r="G314" s="26" t="s">
        <v>1088</v>
      </c>
      <c r="H314" s="26" t="s">
        <v>1089</v>
      </c>
      <c r="I314" s="26">
        <v>200</v>
      </c>
      <c r="J314" s="26"/>
      <c r="K314" s="26"/>
      <c r="L314" s="26"/>
      <c r="M314" s="26"/>
      <c r="N314" s="26"/>
      <c r="O314" s="26">
        <v>200</v>
      </c>
      <c r="P314" s="26"/>
      <c r="Q314" s="26"/>
      <c r="R314" s="26"/>
      <c r="S314" s="26"/>
      <c r="T314" s="26"/>
      <c r="U314" s="26"/>
      <c r="V314" s="26"/>
      <c r="W314" s="26" t="s">
        <v>126</v>
      </c>
      <c r="X314" s="26" t="s">
        <v>127</v>
      </c>
      <c r="Y314" s="26" t="s">
        <v>127</v>
      </c>
      <c r="Z314" s="26" t="s">
        <v>127</v>
      </c>
      <c r="AA314" s="26" t="s">
        <v>127</v>
      </c>
      <c r="AB314" s="26" t="s">
        <v>127</v>
      </c>
      <c r="AC314" s="26">
        <v>164</v>
      </c>
      <c r="AD314" s="26">
        <v>480</v>
      </c>
      <c r="AE314" s="26">
        <v>480</v>
      </c>
      <c r="AF314" s="26" t="s">
        <v>1090</v>
      </c>
      <c r="AG314" s="26" t="s">
        <v>1090</v>
      </c>
      <c r="AH314" s="26"/>
      <c r="AI314" s="26"/>
      <c r="AJ314" s="26"/>
      <c r="AK314" s="26"/>
      <c r="AL314" s="26"/>
      <c r="AM314" s="26"/>
      <c r="AN314" s="26"/>
      <c r="AO314" s="26"/>
    </row>
    <row r="315" ht="76" customHeight="1" spans="1:41">
      <c r="A315" s="25" t="s">
        <v>1085</v>
      </c>
      <c r="B315" s="26" t="s">
        <v>1145</v>
      </c>
      <c r="C315" s="26" t="s">
        <v>1146</v>
      </c>
      <c r="D315" s="26" t="s">
        <v>794</v>
      </c>
      <c r="E315" s="26" t="s">
        <v>812</v>
      </c>
      <c r="F315" s="26" t="s">
        <v>129</v>
      </c>
      <c r="G315" s="26" t="s">
        <v>1088</v>
      </c>
      <c r="H315" s="26" t="s">
        <v>1089</v>
      </c>
      <c r="I315" s="26">
        <v>200</v>
      </c>
      <c r="J315" s="26"/>
      <c r="K315" s="26"/>
      <c r="L315" s="26"/>
      <c r="M315" s="26"/>
      <c r="N315" s="26"/>
      <c r="O315" s="26">
        <v>200</v>
      </c>
      <c r="P315" s="26"/>
      <c r="Q315" s="26"/>
      <c r="R315" s="26"/>
      <c r="S315" s="26"/>
      <c r="T315" s="26"/>
      <c r="U315" s="26"/>
      <c r="V315" s="26"/>
      <c r="W315" s="26" t="s">
        <v>126</v>
      </c>
      <c r="X315" s="26" t="s">
        <v>127</v>
      </c>
      <c r="Y315" s="26" t="s">
        <v>127</v>
      </c>
      <c r="Z315" s="26" t="s">
        <v>127</v>
      </c>
      <c r="AA315" s="26" t="s">
        <v>127</v>
      </c>
      <c r="AB315" s="26" t="s">
        <v>127</v>
      </c>
      <c r="AC315" s="26">
        <v>281</v>
      </c>
      <c r="AD315" s="26">
        <v>1000</v>
      </c>
      <c r="AE315" s="26">
        <v>1000</v>
      </c>
      <c r="AF315" s="26" t="s">
        <v>1127</v>
      </c>
      <c r="AG315" s="26" t="s">
        <v>1090</v>
      </c>
      <c r="AH315" s="26"/>
      <c r="AI315" s="26"/>
      <c r="AJ315" s="26"/>
      <c r="AK315" s="26"/>
      <c r="AL315" s="26"/>
      <c r="AM315" s="26"/>
      <c r="AN315" s="26"/>
      <c r="AO315" s="26"/>
    </row>
    <row r="316" ht="32.4" customHeight="1" spans="1:41">
      <c r="A316" s="25" t="s">
        <v>21</v>
      </c>
      <c r="B316" s="25"/>
      <c r="C316" s="26"/>
      <c r="D316" s="26"/>
      <c r="E316" s="26"/>
      <c r="F316" s="26"/>
      <c r="G316" s="26"/>
      <c r="H316" s="26"/>
      <c r="I316" s="26"/>
      <c r="J316" s="26"/>
      <c r="K316" s="26"/>
      <c r="L316" s="26"/>
      <c r="M316" s="26"/>
      <c r="N316" s="26"/>
      <c r="O316" s="26"/>
      <c r="P316" s="26"/>
      <c r="Q316" s="26"/>
      <c r="R316" s="26"/>
      <c r="S316" s="26"/>
      <c r="T316" s="26"/>
      <c r="U316" s="26"/>
      <c r="V316" s="26"/>
      <c r="W316" s="26"/>
      <c r="X316" s="26"/>
      <c r="Y316" s="26"/>
      <c r="Z316" s="26"/>
      <c r="AA316" s="26"/>
      <c r="AB316" s="26"/>
      <c r="AC316" s="26"/>
      <c r="AD316" s="26"/>
      <c r="AE316" s="26"/>
      <c r="AF316" s="26"/>
      <c r="AG316" s="26"/>
      <c r="AH316" s="26"/>
      <c r="AI316" s="26"/>
      <c r="AJ316" s="26"/>
      <c r="AK316" s="26"/>
      <c r="AL316" s="26"/>
      <c r="AM316" s="26"/>
      <c r="AN316" s="26"/>
      <c r="AO316" s="26"/>
    </row>
    <row r="317" ht="32.4" customHeight="1" spans="1:41">
      <c r="A317" s="25" t="s">
        <v>22</v>
      </c>
      <c r="B317" s="25"/>
      <c r="C317" s="26"/>
      <c r="D317" s="26"/>
      <c r="E317" s="26"/>
      <c r="F317" s="26"/>
      <c r="G317" s="26"/>
      <c r="H317" s="26"/>
      <c r="I317" s="26">
        <f>SUM(I318:I319)</f>
        <v>4387.68</v>
      </c>
      <c r="J317" s="26">
        <f t="shared" ref="J317:V317" si="10">SUM(J318:J319)</f>
        <v>0</v>
      </c>
      <c r="K317" s="26">
        <f>SUM(K318:K319)</f>
        <v>0</v>
      </c>
      <c r="L317" s="26">
        <f>SUM(L318:L319)</f>
        <v>0</v>
      </c>
      <c r="M317" s="26">
        <f>SUM(M318:M319)</f>
        <v>0</v>
      </c>
      <c r="N317" s="26">
        <f>SUM(N318:N319)</f>
        <v>0</v>
      </c>
      <c r="O317" s="26">
        <f>SUM(O318:O319)</f>
        <v>4387.68</v>
      </c>
      <c r="P317" s="26">
        <f>SUM(P318:P319)</f>
        <v>0</v>
      </c>
      <c r="Q317" s="26">
        <f>SUM(Q318:Q319)</f>
        <v>0</v>
      </c>
      <c r="R317" s="26">
        <f>SUM(R318:R319)</f>
        <v>0</v>
      </c>
      <c r="S317" s="26">
        <f>SUM(S318:S319)</f>
        <v>0</v>
      </c>
      <c r="T317" s="26">
        <f>SUM(T318:T319)</f>
        <v>0</v>
      </c>
      <c r="U317" s="26">
        <f>SUM(U318:U319)</f>
        <v>0</v>
      </c>
      <c r="V317" s="26">
        <f>SUM(V318:V319)</f>
        <v>0</v>
      </c>
      <c r="W317" s="26"/>
      <c r="X317" s="26"/>
      <c r="Y317" s="26"/>
      <c r="Z317" s="26"/>
      <c r="AA317" s="26"/>
      <c r="AB317" s="26"/>
      <c r="AC317" s="26"/>
      <c r="AD317" s="26"/>
      <c r="AE317" s="26"/>
      <c r="AF317" s="26"/>
      <c r="AG317" s="26"/>
      <c r="AH317" s="26"/>
      <c r="AI317" s="26"/>
      <c r="AJ317" s="26"/>
      <c r="AK317" s="26"/>
      <c r="AL317" s="26"/>
      <c r="AM317" s="26"/>
      <c r="AN317" s="26"/>
      <c r="AO317" s="26"/>
    </row>
    <row r="318" s="8" customFormat="1" ht="143" customHeight="1" spans="1:41">
      <c r="A318" s="25"/>
      <c r="B318" s="26" t="s">
        <v>1147</v>
      </c>
      <c r="C318" s="26" t="s">
        <v>1148</v>
      </c>
      <c r="D318" s="26" t="s">
        <v>1149</v>
      </c>
      <c r="E318" s="26" t="s">
        <v>1150</v>
      </c>
      <c r="F318" s="26" t="s">
        <v>129</v>
      </c>
      <c r="G318" s="45" t="s">
        <v>956</v>
      </c>
      <c r="H318" s="26" t="s">
        <v>1151</v>
      </c>
      <c r="I318" s="26">
        <v>2687.68</v>
      </c>
      <c r="J318" s="26"/>
      <c r="K318" s="26"/>
      <c r="L318" s="26"/>
      <c r="M318" s="26"/>
      <c r="N318" s="26"/>
      <c r="O318" s="26">
        <v>2687.68</v>
      </c>
      <c r="P318" s="26"/>
      <c r="Q318" s="26"/>
      <c r="R318" s="26"/>
      <c r="S318" s="26"/>
      <c r="T318" s="26"/>
      <c r="U318" s="26"/>
      <c r="V318" s="26"/>
      <c r="W318" s="26" t="s">
        <v>107</v>
      </c>
      <c r="X318" s="26" t="s">
        <v>108</v>
      </c>
      <c r="Y318" s="26" t="s">
        <v>108</v>
      </c>
      <c r="Z318" s="26" t="s">
        <v>127</v>
      </c>
      <c r="AA318" s="26" t="s">
        <v>127</v>
      </c>
      <c r="AB318" s="26" t="s">
        <v>127</v>
      </c>
      <c r="AC318" s="26">
        <v>4868</v>
      </c>
      <c r="AD318" s="26">
        <v>12190</v>
      </c>
      <c r="AE318" s="26">
        <v>12776</v>
      </c>
      <c r="AF318" s="26" t="s">
        <v>1152</v>
      </c>
      <c r="AG318" s="26" t="s">
        <v>1153</v>
      </c>
      <c r="AH318" s="26"/>
      <c r="AI318" s="26"/>
      <c r="AJ318" s="26" t="s">
        <v>994</v>
      </c>
      <c r="AK318" s="84"/>
      <c r="AL318" s="84"/>
      <c r="AM318" s="84"/>
      <c r="AN318" s="84"/>
      <c r="AO318" s="84"/>
    </row>
    <row r="319" s="8" customFormat="1" ht="127" customHeight="1" spans="1:41">
      <c r="A319" s="25"/>
      <c r="B319" s="26" t="s">
        <v>1154</v>
      </c>
      <c r="C319" s="26" t="s">
        <v>1155</v>
      </c>
      <c r="D319" s="26" t="s">
        <v>1156</v>
      </c>
      <c r="E319" s="26" t="s">
        <v>1157</v>
      </c>
      <c r="F319" s="26" t="s">
        <v>129</v>
      </c>
      <c r="G319" s="45" t="s">
        <v>956</v>
      </c>
      <c r="H319" s="26" t="s">
        <v>1158</v>
      </c>
      <c r="I319" s="26">
        <v>1700</v>
      </c>
      <c r="J319" s="26"/>
      <c r="K319" s="26"/>
      <c r="L319" s="26"/>
      <c r="M319" s="26"/>
      <c r="N319" s="26"/>
      <c r="O319" s="26">
        <v>1700</v>
      </c>
      <c r="P319" s="26"/>
      <c r="Q319" s="26"/>
      <c r="R319" s="26"/>
      <c r="S319" s="26"/>
      <c r="T319" s="26"/>
      <c r="U319" s="26"/>
      <c r="V319" s="26"/>
      <c r="W319" s="26" t="s">
        <v>107</v>
      </c>
      <c r="X319" s="26" t="s">
        <v>108</v>
      </c>
      <c r="Y319" s="26" t="s">
        <v>127</v>
      </c>
      <c r="Z319" s="26" t="s">
        <v>127</v>
      </c>
      <c r="AA319" s="26" t="s">
        <v>127</v>
      </c>
      <c r="AB319" s="26" t="s">
        <v>127</v>
      </c>
      <c r="AC319" s="26">
        <v>4290</v>
      </c>
      <c r="AD319" s="26">
        <v>11725</v>
      </c>
      <c r="AE319" s="26">
        <v>12025</v>
      </c>
      <c r="AF319" s="26" t="s">
        <v>1152</v>
      </c>
      <c r="AG319" s="26" t="s">
        <v>1159</v>
      </c>
      <c r="AH319" s="26"/>
      <c r="AI319" s="26"/>
      <c r="AJ319" s="26" t="s">
        <v>994</v>
      </c>
      <c r="AK319" s="84"/>
      <c r="AL319" s="84"/>
      <c r="AM319" s="84"/>
      <c r="AN319" s="84"/>
      <c r="AO319" s="84"/>
    </row>
    <row r="320" ht="32.4" customHeight="1" spans="1:41">
      <c r="A320" s="25" t="s">
        <v>23</v>
      </c>
      <c r="B320" s="25"/>
      <c r="C320" s="26"/>
      <c r="D320" s="26"/>
      <c r="E320" s="26"/>
      <c r="F320" s="26"/>
      <c r="G320" s="26"/>
      <c r="H320" s="26"/>
      <c r="I320" s="26">
        <f>I321</f>
        <v>2600</v>
      </c>
      <c r="J320" s="26">
        <f t="shared" ref="J320:V320" si="11">J321</f>
        <v>0</v>
      </c>
      <c r="K320" s="26">
        <f>K321</f>
        <v>0</v>
      </c>
      <c r="L320" s="26">
        <f>L321</f>
        <v>0</v>
      </c>
      <c r="M320" s="26">
        <f>M321</f>
        <v>0</v>
      </c>
      <c r="N320" s="26">
        <f>N321</f>
        <v>0</v>
      </c>
      <c r="O320" s="26">
        <f>O321</f>
        <v>2000</v>
      </c>
      <c r="P320" s="26">
        <f>P321</f>
        <v>0</v>
      </c>
      <c r="Q320" s="26">
        <f>Q321</f>
        <v>0</v>
      </c>
      <c r="R320" s="26">
        <f>R321</f>
        <v>0</v>
      </c>
      <c r="S320" s="26">
        <f>S321</f>
        <v>600</v>
      </c>
      <c r="T320" s="26">
        <f>T321</f>
        <v>0</v>
      </c>
      <c r="U320" s="26">
        <f>U321</f>
        <v>0</v>
      </c>
      <c r="V320" s="26">
        <f>V321</f>
        <v>0</v>
      </c>
      <c r="W320" s="26"/>
      <c r="X320" s="26"/>
      <c r="Y320" s="26"/>
      <c r="Z320" s="26"/>
      <c r="AA320" s="26"/>
      <c r="AB320" s="26"/>
      <c r="AC320" s="26"/>
      <c r="AD320" s="26"/>
      <c r="AE320" s="26"/>
      <c r="AF320" s="26"/>
      <c r="AG320" s="26"/>
      <c r="AH320" s="26"/>
      <c r="AI320" s="26"/>
      <c r="AJ320" s="26"/>
      <c r="AK320" s="26"/>
      <c r="AL320" s="26"/>
      <c r="AM320" s="26"/>
      <c r="AN320" s="26"/>
      <c r="AO320" s="26"/>
    </row>
    <row r="321" ht="214" customHeight="1" spans="1:41">
      <c r="A321" s="25" t="s">
        <v>1160</v>
      </c>
      <c r="B321" s="25" t="s">
        <v>1161</v>
      </c>
      <c r="C321" s="26" t="s">
        <v>1162</v>
      </c>
      <c r="D321" s="26" t="s">
        <v>184</v>
      </c>
      <c r="E321" s="26" t="s">
        <v>761</v>
      </c>
      <c r="F321" s="26" t="s">
        <v>129</v>
      </c>
      <c r="G321" s="26" t="s">
        <v>1163</v>
      </c>
      <c r="H321" s="26" t="s">
        <v>1164</v>
      </c>
      <c r="I321" s="26">
        <v>2600</v>
      </c>
      <c r="J321" s="26"/>
      <c r="K321" s="26"/>
      <c r="L321" s="26"/>
      <c r="M321" s="26"/>
      <c r="N321" s="26"/>
      <c r="O321" s="26">
        <v>2000</v>
      </c>
      <c r="P321" s="26"/>
      <c r="Q321" s="26"/>
      <c r="R321" s="26"/>
      <c r="S321" s="26">
        <v>600</v>
      </c>
      <c r="T321" s="26"/>
      <c r="U321" s="26"/>
      <c r="V321" s="26"/>
      <c r="W321" s="26" t="s">
        <v>107</v>
      </c>
      <c r="X321" s="26" t="s">
        <v>108</v>
      </c>
      <c r="Y321" s="26" t="s">
        <v>127</v>
      </c>
      <c r="Z321" s="26" t="s">
        <v>127</v>
      </c>
      <c r="AA321" s="26" t="s">
        <v>127</v>
      </c>
      <c r="AB321" s="26" t="s">
        <v>108</v>
      </c>
      <c r="AC321" s="26">
        <v>50</v>
      </c>
      <c r="AD321" s="26">
        <v>50</v>
      </c>
      <c r="AE321" s="26">
        <v>100</v>
      </c>
      <c r="AF321" s="26" t="s">
        <v>1165</v>
      </c>
      <c r="AG321" s="26" t="s">
        <v>1166</v>
      </c>
      <c r="AH321" s="26"/>
      <c r="AI321" s="26"/>
      <c r="AJ321" s="26"/>
      <c r="AK321" s="26"/>
      <c r="AL321" s="26"/>
      <c r="AM321" s="26"/>
      <c r="AN321" s="26"/>
      <c r="AO321" s="26" t="s">
        <v>127</v>
      </c>
    </row>
    <row r="322" ht="32.4" customHeight="1" spans="1:41">
      <c r="A322" s="23" t="s">
        <v>24</v>
      </c>
      <c r="B322" s="23"/>
      <c r="C322" s="23"/>
      <c r="D322" s="23"/>
      <c r="E322" s="23"/>
      <c r="F322" s="23"/>
      <c r="G322" s="23"/>
      <c r="H322" s="23"/>
      <c r="I322" s="23">
        <f>I323+I326+I330+I333</f>
        <v>275</v>
      </c>
      <c r="J322" s="23">
        <f t="shared" ref="J322:V322" si="12">J323+J326+J330+J333</f>
        <v>52</v>
      </c>
      <c r="K322" s="23">
        <f>K323+K326+K330+K333</f>
        <v>52</v>
      </c>
      <c r="L322" s="23">
        <f>L323+L326+L330+L333</f>
        <v>0</v>
      </c>
      <c r="M322" s="23">
        <f>M323+M326+M330+M333</f>
        <v>0</v>
      </c>
      <c r="N322" s="23">
        <f>N323+N326+N330+N333</f>
        <v>0</v>
      </c>
      <c r="O322" s="23">
        <f>O323+O326+O330+O333</f>
        <v>148</v>
      </c>
      <c r="P322" s="23">
        <f>P323+P326+P330+P333</f>
        <v>0</v>
      </c>
      <c r="Q322" s="23">
        <f>Q323+Q326+Q330+Q333</f>
        <v>0</v>
      </c>
      <c r="R322" s="23">
        <f>R323+R326+R330+R333</f>
        <v>0</v>
      </c>
      <c r="S322" s="23">
        <f>S323+S326+S330+S333</f>
        <v>75</v>
      </c>
      <c r="T322" s="23">
        <f>T323+T326+T330+T333</f>
        <v>0</v>
      </c>
      <c r="U322" s="23">
        <f>U323+U326+U330+U333</f>
        <v>0</v>
      </c>
      <c r="V322" s="23">
        <f>V323+V326+V330+V333</f>
        <v>0</v>
      </c>
      <c r="W322" s="23"/>
      <c r="X322" s="23"/>
      <c r="Y322" s="23"/>
      <c r="Z322" s="23"/>
      <c r="AA322" s="23"/>
      <c r="AB322" s="23"/>
      <c r="AC322" s="23"/>
      <c r="AD322" s="23"/>
      <c r="AE322" s="23"/>
      <c r="AF322" s="23"/>
      <c r="AG322" s="23"/>
      <c r="AH322" s="23"/>
      <c r="AI322" s="23"/>
      <c r="AJ322" s="23"/>
      <c r="AK322" s="23"/>
      <c r="AL322" s="23"/>
      <c r="AM322" s="23"/>
      <c r="AN322" s="23"/>
      <c r="AO322" s="23"/>
    </row>
    <row r="323" s="10" customFormat="1" ht="32.4" customHeight="1" spans="1:41">
      <c r="A323" s="26" t="s">
        <v>25</v>
      </c>
      <c r="B323" s="25"/>
      <c r="C323" s="26"/>
      <c r="D323" s="26"/>
      <c r="E323" s="26"/>
      <c r="F323" s="26"/>
      <c r="G323" s="26"/>
      <c r="H323" s="26"/>
      <c r="I323" s="26">
        <f>SUM(I324:I325)</f>
        <v>40</v>
      </c>
      <c r="J323" s="26">
        <f t="shared" ref="J323:V323" si="13">SUM(J324:J325)</f>
        <v>0</v>
      </c>
      <c r="K323" s="26">
        <f>SUM(K324:K325)</f>
        <v>0</v>
      </c>
      <c r="L323" s="26">
        <f>SUM(L324:L325)</f>
        <v>0</v>
      </c>
      <c r="M323" s="26">
        <f>SUM(M324:M325)</f>
        <v>0</v>
      </c>
      <c r="N323" s="26">
        <f>SUM(N324:N325)</f>
        <v>0</v>
      </c>
      <c r="O323" s="26">
        <f>SUM(O324:O325)</f>
        <v>40</v>
      </c>
      <c r="P323" s="26">
        <f>SUM(P324:P325)</f>
        <v>0</v>
      </c>
      <c r="Q323" s="26">
        <f>SUM(Q324:Q325)</f>
        <v>0</v>
      </c>
      <c r="R323" s="26">
        <f>SUM(R324:R325)</f>
        <v>0</v>
      </c>
      <c r="S323" s="26">
        <f>SUM(S324:S325)</f>
        <v>0</v>
      </c>
      <c r="T323" s="26">
        <f>SUM(T324:T325)</f>
        <v>0</v>
      </c>
      <c r="U323" s="26">
        <f>SUM(U324:U325)</f>
        <v>0</v>
      </c>
      <c r="V323" s="26">
        <f>SUM(V324:V325)</f>
        <v>0</v>
      </c>
      <c r="W323" s="26"/>
      <c r="X323" s="26"/>
      <c r="Y323" s="26"/>
      <c r="Z323" s="26"/>
      <c r="AA323" s="26"/>
      <c r="AB323" s="26"/>
      <c r="AC323" s="26"/>
      <c r="AD323" s="26"/>
      <c r="AE323" s="26"/>
      <c r="AF323" s="26"/>
      <c r="AG323" s="26"/>
      <c r="AH323" s="26"/>
      <c r="AI323" s="28"/>
      <c r="AJ323" s="28"/>
      <c r="AK323" s="28"/>
      <c r="AL323" s="28"/>
      <c r="AM323" s="28"/>
      <c r="AN323" s="28"/>
      <c r="AO323" s="26"/>
    </row>
    <row r="324" ht="101" customHeight="1" spans="1:41">
      <c r="A324" s="83"/>
      <c r="B324" s="26" t="s">
        <v>1167</v>
      </c>
      <c r="C324" s="26" t="s">
        <v>1168</v>
      </c>
      <c r="D324" s="26" t="s">
        <v>1169</v>
      </c>
      <c r="E324" s="26" t="s">
        <v>1170</v>
      </c>
      <c r="F324" s="28" t="s">
        <v>129</v>
      </c>
      <c r="G324" s="26" t="s">
        <v>1171</v>
      </c>
      <c r="H324" s="26" t="s">
        <v>1172</v>
      </c>
      <c r="I324" s="26">
        <v>30</v>
      </c>
      <c r="J324" s="26"/>
      <c r="K324" s="26"/>
      <c r="L324" s="26"/>
      <c r="M324" s="26"/>
      <c r="N324" s="26"/>
      <c r="O324" s="26">
        <v>30</v>
      </c>
      <c r="P324" s="26"/>
      <c r="Q324" s="26"/>
      <c r="R324" s="26"/>
      <c r="S324" s="26"/>
      <c r="T324" s="26"/>
      <c r="U324" s="26"/>
      <c r="V324" s="26"/>
      <c r="W324" s="26" t="s">
        <v>107</v>
      </c>
      <c r="X324" s="26" t="s">
        <v>108</v>
      </c>
      <c r="Y324" s="26" t="s">
        <v>127</v>
      </c>
      <c r="Z324" s="26" t="s">
        <v>127</v>
      </c>
      <c r="AA324" s="26" t="s">
        <v>127</v>
      </c>
      <c r="AB324" s="26" t="s">
        <v>127</v>
      </c>
      <c r="AC324" s="26">
        <v>700</v>
      </c>
      <c r="AD324" s="26">
        <v>700</v>
      </c>
      <c r="AE324" s="26">
        <v>2800</v>
      </c>
      <c r="AF324" s="26" t="s">
        <v>1173</v>
      </c>
      <c r="AG324" s="26" t="s">
        <v>1174</v>
      </c>
      <c r="AH324" s="26" t="s">
        <v>1175</v>
      </c>
      <c r="AI324" s="26"/>
      <c r="AJ324" s="26"/>
      <c r="AK324" s="26"/>
      <c r="AL324" s="26"/>
      <c r="AM324" s="26"/>
      <c r="AN324" s="26"/>
      <c r="AO324" s="26" t="s">
        <v>127</v>
      </c>
    </row>
    <row r="325" ht="101" customHeight="1" spans="1:41">
      <c r="A325" s="83"/>
      <c r="B325" s="26" t="s">
        <v>1176</v>
      </c>
      <c r="C325" s="26" t="s">
        <v>1168</v>
      </c>
      <c r="D325" s="26" t="s">
        <v>1169</v>
      </c>
      <c r="E325" s="26" t="s">
        <v>1170</v>
      </c>
      <c r="F325" s="28" t="s">
        <v>129</v>
      </c>
      <c r="G325" s="26" t="s">
        <v>1171</v>
      </c>
      <c r="H325" s="26" t="s">
        <v>1172</v>
      </c>
      <c r="I325" s="26">
        <v>10</v>
      </c>
      <c r="J325" s="26"/>
      <c r="K325" s="26"/>
      <c r="L325" s="26"/>
      <c r="M325" s="26"/>
      <c r="N325" s="26"/>
      <c r="O325" s="26">
        <v>10</v>
      </c>
      <c r="P325" s="26"/>
      <c r="Q325" s="26"/>
      <c r="R325" s="26"/>
      <c r="S325" s="26"/>
      <c r="T325" s="26"/>
      <c r="U325" s="26"/>
      <c r="V325" s="26"/>
      <c r="W325" s="26" t="s">
        <v>107</v>
      </c>
      <c r="X325" s="26" t="s">
        <v>108</v>
      </c>
      <c r="Y325" s="26" t="s">
        <v>127</v>
      </c>
      <c r="Z325" s="26" t="s">
        <v>127</v>
      </c>
      <c r="AA325" s="26" t="s">
        <v>127</v>
      </c>
      <c r="AB325" s="26" t="s">
        <v>127</v>
      </c>
      <c r="AC325" s="26">
        <v>200</v>
      </c>
      <c r="AD325" s="26">
        <v>200</v>
      </c>
      <c r="AE325" s="26">
        <v>800</v>
      </c>
      <c r="AF325" s="26" t="s">
        <v>1173</v>
      </c>
      <c r="AG325" s="26" t="s">
        <v>1177</v>
      </c>
      <c r="AH325" s="26" t="s">
        <v>1175</v>
      </c>
      <c r="AI325" s="26"/>
      <c r="AJ325" s="26"/>
      <c r="AK325" s="26"/>
      <c r="AL325" s="26"/>
      <c r="AM325" s="26"/>
      <c r="AN325" s="26"/>
      <c r="AO325" s="26" t="s">
        <v>127</v>
      </c>
    </row>
    <row r="326" ht="30.65" customHeight="1" spans="1:41">
      <c r="A326" s="83" t="s">
        <v>26</v>
      </c>
      <c r="B326" s="26"/>
      <c r="C326" s="26"/>
      <c r="D326" s="26"/>
      <c r="E326" s="26"/>
      <c r="F326" s="28"/>
      <c r="G326" s="26"/>
      <c r="H326" s="26"/>
      <c r="I326" s="26">
        <f>SUM(I327:I329)</f>
        <v>33</v>
      </c>
      <c r="J326" s="26">
        <f t="shared" ref="J326:V326" si="14">SUM(J327:J329)</f>
        <v>0</v>
      </c>
      <c r="K326" s="26">
        <f>SUM(K327:K329)</f>
        <v>0</v>
      </c>
      <c r="L326" s="26">
        <f>SUM(L327:L329)</f>
        <v>0</v>
      </c>
      <c r="M326" s="26">
        <f>SUM(M327:M329)</f>
        <v>0</v>
      </c>
      <c r="N326" s="26">
        <f>SUM(N327:N329)</f>
        <v>0</v>
      </c>
      <c r="O326" s="26">
        <f>SUM(O327:O329)</f>
        <v>33</v>
      </c>
      <c r="P326" s="26">
        <f>SUM(P327:P329)</f>
        <v>0</v>
      </c>
      <c r="Q326" s="26">
        <f>SUM(Q327:Q329)</f>
        <v>0</v>
      </c>
      <c r="R326" s="26">
        <f>SUM(R327:R329)</f>
        <v>0</v>
      </c>
      <c r="S326" s="26">
        <f>SUM(S327:S329)</f>
        <v>0</v>
      </c>
      <c r="T326" s="26">
        <f>SUM(T327:T329)</f>
        <v>0</v>
      </c>
      <c r="U326" s="26">
        <f>SUM(U327:U329)</f>
        <v>0</v>
      </c>
      <c r="V326" s="26">
        <f>SUM(V327:V329)</f>
        <v>0</v>
      </c>
      <c r="W326" s="26"/>
      <c r="X326" s="26"/>
      <c r="Y326" s="26"/>
      <c r="Z326" s="26"/>
      <c r="AA326" s="26"/>
      <c r="AB326" s="26"/>
      <c r="AC326" s="26"/>
      <c r="AD326" s="26"/>
      <c r="AE326" s="26"/>
      <c r="AF326" s="26"/>
      <c r="AG326" s="26"/>
      <c r="AH326" s="26"/>
      <c r="AI326" s="26"/>
      <c r="AJ326" s="26"/>
      <c r="AK326" s="26"/>
      <c r="AL326" s="26"/>
      <c r="AM326" s="26"/>
      <c r="AN326" s="26"/>
      <c r="AO326" s="26"/>
    </row>
    <row r="327" ht="97" customHeight="1" spans="1:41">
      <c r="A327" s="83"/>
      <c r="B327" s="26" t="s">
        <v>1178</v>
      </c>
      <c r="C327" s="26" t="s">
        <v>1179</v>
      </c>
      <c r="D327" s="26" t="s">
        <v>1169</v>
      </c>
      <c r="E327" s="26" t="s">
        <v>1170</v>
      </c>
      <c r="F327" s="28" t="s">
        <v>129</v>
      </c>
      <c r="G327" s="26" t="s">
        <v>1180</v>
      </c>
      <c r="H327" s="26" t="s">
        <v>1181</v>
      </c>
      <c r="I327" s="26">
        <v>3</v>
      </c>
      <c r="J327" s="26"/>
      <c r="K327" s="26"/>
      <c r="L327" s="26"/>
      <c r="M327" s="26"/>
      <c r="N327" s="26"/>
      <c r="O327" s="26">
        <v>3</v>
      </c>
      <c r="P327" s="26"/>
      <c r="Q327" s="26"/>
      <c r="R327" s="26"/>
      <c r="S327" s="26"/>
      <c r="T327" s="26"/>
      <c r="U327" s="26"/>
      <c r="V327" s="26"/>
      <c r="W327" s="26" t="s">
        <v>107</v>
      </c>
      <c r="X327" s="26" t="s">
        <v>108</v>
      </c>
      <c r="Y327" s="26" t="s">
        <v>127</v>
      </c>
      <c r="Z327" s="26" t="s">
        <v>127</v>
      </c>
      <c r="AA327" s="26" t="s">
        <v>127</v>
      </c>
      <c r="AB327" s="26" t="s">
        <v>127</v>
      </c>
      <c r="AC327" s="26">
        <v>10</v>
      </c>
      <c r="AD327" s="26">
        <v>10</v>
      </c>
      <c r="AE327" s="26">
        <v>40</v>
      </c>
      <c r="AF327" s="26" t="s">
        <v>1182</v>
      </c>
      <c r="AG327" s="26" t="s">
        <v>1183</v>
      </c>
      <c r="AH327" s="26" t="s">
        <v>1184</v>
      </c>
      <c r="AI327" s="26"/>
      <c r="AJ327" s="26"/>
      <c r="AK327" s="26"/>
      <c r="AL327" s="26"/>
      <c r="AM327" s="26"/>
      <c r="AN327" s="26"/>
      <c r="AO327" s="26" t="s">
        <v>127</v>
      </c>
    </row>
    <row r="328" ht="97" customHeight="1" spans="1:41">
      <c r="A328" s="83"/>
      <c r="B328" s="26" t="s">
        <v>1185</v>
      </c>
      <c r="C328" s="26" t="s">
        <v>1186</v>
      </c>
      <c r="D328" s="26" t="s">
        <v>1169</v>
      </c>
      <c r="E328" s="26" t="s">
        <v>1170</v>
      </c>
      <c r="F328" s="28" t="s">
        <v>129</v>
      </c>
      <c r="G328" s="26" t="s">
        <v>1180</v>
      </c>
      <c r="H328" s="26" t="s">
        <v>1181</v>
      </c>
      <c r="I328" s="26">
        <v>10</v>
      </c>
      <c r="J328" s="26"/>
      <c r="K328" s="26"/>
      <c r="L328" s="26"/>
      <c r="M328" s="26"/>
      <c r="N328" s="26"/>
      <c r="O328" s="26">
        <v>10</v>
      </c>
      <c r="P328" s="26"/>
      <c r="Q328" s="26"/>
      <c r="R328" s="26"/>
      <c r="S328" s="26"/>
      <c r="T328" s="26"/>
      <c r="U328" s="26"/>
      <c r="V328" s="26"/>
      <c r="W328" s="26" t="s">
        <v>107</v>
      </c>
      <c r="X328" s="26" t="s">
        <v>108</v>
      </c>
      <c r="Y328" s="26" t="s">
        <v>127</v>
      </c>
      <c r="Z328" s="26" t="s">
        <v>127</v>
      </c>
      <c r="AA328" s="26" t="s">
        <v>127</v>
      </c>
      <c r="AB328" s="26" t="s">
        <v>127</v>
      </c>
      <c r="AC328" s="26">
        <v>200</v>
      </c>
      <c r="AD328" s="26">
        <v>200</v>
      </c>
      <c r="AE328" s="26">
        <v>800</v>
      </c>
      <c r="AF328" s="26" t="s">
        <v>1186</v>
      </c>
      <c r="AG328" s="26" t="s">
        <v>1187</v>
      </c>
      <c r="AH328" s="26" t="s">
        <v>1184</v>
      </c>
      <c r="AI328" s="26"/>
      <c r="AJ328" s="26"/>
      <c r="AK328" s="26"/>
      <c r="AL328" s="26"/>
      <c r="AM328" s="26"/>
      <c r="AN328" s="26"/>
      <c r="AO328" s="26" t="s">
        <v>127</v>
      </c>
    </row>
    <row r="329" ht="97" customHeight="1" spans="1:41">
      <c r="A329" s="83"/>
      <c r="B329" s="26" t="s">
        <v>1188</v>
      </c>
      <c r="C329" s="26" t="s">
        <v>1186</v>
      </c>
      <c r="D329" s="26" t="s">
        <v>1169</v>
      </c>
      <c r="E329" s="26" t="s">
        <v>1170</v>
      </c>
      <c r="F329" s="28" t="s">
        <v>129</v>
      </c>
      <c r="G329" s="26" t="s">
        <v>1180</v>
      </c>
      <c r="H329" s="26" t="s">
        <v>1181</v>
      </c>
      <c r="I329" s="26">
        <v>20</v>
      </c>
      <c r="J329" s="26"/>
      <c r="K329" s="26"/>
      <c r="L329" s="26"/>
      <c r="M329" s="26"/>
      <c r="N329" s="26"/>
      <c r="O329" s="26">
        <v>20</v>
      </c>
      <c r="P329" s="26"/>
      <c r="Q329" s="26"/>
      <c r="R329" s="26"/>
      <c r="S329" s="26"/>
      <c r="T329" s="26"/>
      <c r="U329" s="26"/>
      <c r="V329" s="26"/>
      <c r="W329" s="26" t="s">
        <v>107</v>
      </c>
      <c r="X329" s="26" t="s">
        <v>108</v>
      </c>
      <c r="Y329" s="26" t="s">
        <v>127</v>
      </c>
      <c r="Z329" s="26" t="s">
        <v>127</v>
      </c>
      <c r="AA329" s="26" t="s">
        <v>127</v>
      </c>
      <c r="AB329" s="26" t="s">
        <v>127</v>
      </c>
      <c r="AC329" s="26">
        <v>200</v>
      </c>
      <c r="AD329" s="26">
        <v>200</v>
      </c>
      <c r="AE329" s="26">
        <v>800</v>
      </c>
      <c r="AF329" s="26" t="s">
        <v>1186</v>
      </c>
      <c r="AG329" s="26" t="s">
        <v>1187</v>
      </c>
      <c r="AH329" s="26" t="s">
        <v>1184</v>
      </c>
      <c r="AI329" s="26"/>
      <c r="AJ329" s="26"/>
      <c r="AK329" s="26"/>
      <c r="AL329" s="26"/>
      <c r="AM329" s="26"/>
      <c r="AN329" s="26"/>
      <c r="AO329" s="26" t="s">
        <v>127</v>
      </c>
    </row>
    <row r="330" ht="30.65" customHeight="1" spans="1:41">
      <c r="A330" s="83" t="s">
        <v>27</v>
      </c>
      <c r="B330" s="26"/>
      <c r="C330" s="26"/>
      <c r="D330" s="26"/>
      <c r="E330" s="26"/>
      <c r="F330" s="28"/>
      <c r="G330" s="26"/>
      <c r="H330" s="26"/>
      <c r="I330" s="26">
        <f>SUM(I331:I332)</f>
        <v>112</v>
      </c>
      <c r="J330" s="26">
        <f t="shared" ref="J330:V330" si="15">SUM(J331:J332)</f>
        <v>37</v>
      </c>
      <c r="K330" s="26">
        <f>SUM(K331:K332)</f>
        <v>37</v>
      </c>
      <c r="L330" s="26">
        <f>SUM(L331:L332)</f>
        <v>0</v>
      </c>
      <c r="M330" s="26">
        <f>SUM(M331:M332)</f>
        <v>0</v>
      </c>
      <c r="N330" s="26">
        <f>SUM(N331:N332)</f>
        <v>0</v>
      </c>
      <c r="O330" s="26">
        <f>SUM(O331:O332)</f>
        <v>75</v>
      </c>
      <c r="P330" s="26">
        <f>SUM(P331:P332)</f>
        <v>0</v>
      </c>
      <c r="Q330" s="26">
        <f>SUM(Q331:Q332)</f>
        <v>0</v>
      </c>
      <c r="R330" s="26">
        <f>SUM(R331:R332)</f>
        <v>0</v>
      </c>
      <c r="S330" s="26">
        <f>SUM(S331:S332)</f>
        <v>0</v>
      </c>
      <c r="T330" s="26">
        <f>SUM(T331:T332)</f>
        <v>0</v>
      </c>
      <c r="U330" s="26">
        <f>SUM(U331:U332)</f>
        <v>0</v>
      </c>
      <c r="V330" s="26">
        <f>SUM(V331:V332)</f>
        <v>0</v>
      </c>
      <c r="W330" s="26"/>
      <c r="X330" s="26"/>
      <c r="Y330" s="26"/>
      <c r="Z330" s="26"/>
      <c r="AA330" s="26"/>
      <c r="AB330" s="26"/>
      <c r="AC330" s="26"/>
      <c r="AD330" s="26"/>
      <c r="AE330" s="26"/>
      <c r="AF330" s="26"/>
      <c r="AG330" s="26"/>
      <c r="AH330" s="26"/>
      <c r="AI330" s="26"/>
      <c r="AJ330" s="26"/>
      <c r="AK330" s="26"/>
      <c r="AL330" s="26"/>
      <c r="AM330" s="26"/>
      <c r="AN330" s="26"/>
      <c r="AO330" s="26"/>
    </row>
    <row r="331" ht="45" customHeight="1" spans="1:41">
      <c r="A331" s="83"/>
      <c r="B331" s="26" t="s">
        <v>1189</v>
      </c>
      <c r="C331" s="26" t="s">
        <v>1190</v>
      </c>
      <c r="D331" s="26" t="s">
        <v>1169</v>
      </c>
      <c r="E331" s="26" t="s">
        <v>1170</v>
      </c>
      <c r="F331" s="28" t="s">
        <v>129</v>
      </c>
      <c r="G331" s="26" t="s">
        <v>1180</v>
      </c>
      <c r="H331" s="26" t="s">
        <v>1181</v>
      </c>
      <c r="I331" s="26">
        <v>75</v>
      </c>
      <c r="J331" s="26"/>
      <c r="K331" s="26"/>
      <c r="L331" s="26"/>
      <c r="M331" s="26"/>
      <c r="N331" s="26"/>
      <c r="O331" s="26">
        <v>75</v>
      </c>
      <c r="P331" s="26"/>
      <c r="Q331" s="26"/>
      <c r="R331" s="26"/>
      <c r="S331" s="26"/>
      <c r="T331" s="26"/>
      <c r="U331" s="26"/>
      <c r="V331" s="26"/>
      <c r="W331" s="26" t="s">
        <v>107</v>
      </c>
      <c r="X331" s="26" t="s">
        <v>108</v>
      </c>
      <c r="Y331" s="26" t="s">
        <v>127</v>
      </c>
      <c r="Z331" s="26" t="s">
        <v>127</v>
      </c>
      <c r="AA331" s="26" t="s">
        <v>127</v>
      </c>
      <c r="AB331" s="26" t="s">
        <v>127</v>
      </c>
      <c r="AC331" s="26">
        <v>480</v>
      </c>
      <c r="AD331" s="26">
        <v>600</v>
      </c>
      <c r="AE331" s="26">
        <v>2400</v>
      </c>
      <c r="AF331" s="26" t="s">
        <v>1191</v>
      </c>
      <c r="AG331" s="26" t="s">
        <v>1192</v>
      </c>
      <c r="AH331" s="26"/>
      <c r="AI331" s="26"/>
      <c r="AJ331" s="26"/>
      <c r="AK331" s="26"/>
      <c r="AL331" s="26"/>
      <c r="AM331" s="26"/>
      <c r="AN331" s="26"/>
      <c r="AO331" s="26" t="s">
        <v>127</v>
      </c>
    </row>
    <row r="332" ht="57" spans="1:41">
      <c r="A332" s="83"/>
      <c r="B332" s="25" t="s">
        <v>1193</v>
      </c>
      <c r="C332" s="26" t="s">
        <v>1194</v>
      </c>
      <c r="D332" s="26" t="s">
        <v>1169</v>
      </c>
      <c r="E332" s="26" t="s">
        <v>1170</v>
      </c>
      <c r="F332" s="28" t="s">
        <v>129</v>
      </c>
      <c r="G332" s="26" t="s">
        <v>229</v>
      </c>
      <c r="H332" s="26" t="s">
        <v>1195</v>
      </c>
      <c r="I332" s="26">
        <v>37</v>
      </c>
      <c r="J332" s="26">
        <v>37</v>
      </c>
      <c r="K332" s="26">
        <v>37</v>
      </c>
      <c r="L332" s="26"/>
      <c r="M332" s="26"/>
      <c r="N332" s="26"/>
      <c r="O332" s="26"/>
      <c r="P332" s="26"/>
      <c r="Q332" s="26"/>
      <c r="R332" s="26"/>
      <c r="S332" s="26"/>
      <c r="T332" s="26"/>
      <c r="U332" s="26"/>
      <c r="V332" s="26"/>
      <c r="W332" s="26" t="s">
        <v>107</v>
      </c>
      <c r="X332" s="26" t="s">
        <v>108</v>
      </c>
      <c r="Y332" s="26" t="s">
        <v>127</v>
      </c>
      <c r="Z332" s="26" t="s">
        <v>127</v>
      </c>
      <c r="AA332" s="26" t="s">
        <v>127</v>
      </c>
      <c r="AB332" s="26" t="s">
        <v>127</v>
      </c>
      <c r="AC332" s="26">
        <v>200</v>
      </c>
      <c r="AD332" s="26">
        <v>200</v>
      </c>
      <c r="AE332" s="26">
        <v>300</v>
      </c>
      <c r="AF332" s="26" t="s">
        <v>1196</v>
      </c>
      <c r="AG332" s="26" t="s">
        <v>1197</v>
      </c>
      <c r="AH332" s="26"/>
      <c r="AI332" s="26"/>
      <c r="AJ332" s="26"/>
      <c r="AK332" s="26"/>
      <c r="AL332" s="26"/>
      <c r="AM332" s="26"/>
      <c r="AN332" s="26"/>
      <c r="AO332" s="26" t="s">
        <v>108</v>
      </c>
    </row>
    <row r="333" ht="29.4" customHeight="1" spans="1:41">
      <c r="A333" s="86" t="s">
        <v>28</v>
      </c>
      <c r="B333" s="25"/>
      <c r="C333" s="26"/>
      <c r="D333" s="26"/>
      <c r="E333" s="26"/>
      <c r="F333" s="28"/>
      <c r="G333" s="26"/>
      <c r="H333" s="26"/>
      <c r="I333" s="26">
        <f>SUM(I334:I337)</f>
        <v>90</v>
      </c>
      <c r="J333" s="26">
        <f t="shared" ref="J333:V333" si="16">SUM(J334:J337)</f>
        <v>15</v>
      </c>
      <c r="K333" s="26">
        <f>SUM(K334:K337)</f>
        <v>15</v>
      </c>
      <c r="L333" s="26">
        <f>SUM(L334:L337)</f>
        <v>0</v>
      </c>
      <c r="M333" s="26">
        <f>SUM(M334:M337)</f>
        <v>0</v>
      </c>
      <c r="N333" s="26">
        <f>SUM(N334:N337)</f>
        <v>0</v>
      </c>
      <c r="O333" s="26">
        <f>SUM(O334:O337)</f>
        <v>0</v>
      </c>
      <c r="P333" s="26">
        <f>SUM(P334:P337)</f>
        <v>0</v>
      </c>
      <c r="Q333" s="26">
        <f>SUM(Q334:Q337)</f>
        <v>0</v>
      </c>
      <c r="R333" s="26">
        <f>SUM(R334:R337)</f>
        <v>0</v>
      </c>
      <c r="S333" s="26">
        <f>SUM(S334:S337)</f>
        <v>75</v>
      </c>
      <c r="T333" s="26">
        <f>SUM(T334:T337)</f>
        <v>0</v>
      </c>
      <c r="U333" s="26">
        <f>SUM(U334:U337)</f>
        <v>0</v>
      </c>
      <c r="V333" s="26">
        <f>SUM(V334:V337)</f>
        <v>0</v>
      </c>
      <c r="W333" s="26"/>
      <c r="X333" s="26"/>
      <c r="Y333" s="26"/>
      <c r="Z333" s="26"/>
      <c r="AA333" s="26"/>
      <c r="AB333" s="26"/>
      <c r="AC333" s="26"/>
      <c r="AD333" s="26"/>
      <c r="AE333" s="26"/>
      <c r="AF333" s="26"/>
      <c r="AG333" s="26"/>
      <c r="AH333" s="26"/>
      <c r="AI333" s="26"/>
      <c r="AJ333" s="26"/>
      <c r="AK333" s="26"/>
      <c r="AL333" s="26"/>
      <c r="AM333" s="26"/>
      <c r="AN333" s="26"/>
      <c r="AO333" s="26"/>
    </row>
    <row r="334" ht="73" customHeight="1" spans="1:41">
      <c r="A334" s="26" t="s">
        <v>1198</v>
      </c>
      <c r="B334" s="25" t="s">
        <v>1199</v>
      </c>
      <c r="C334" s="26" t="s">
        <v>1200</v>
      </c>
      <c r="D334" s="26" t="s">
        <v>1169</v>
      </c>
      <c r="E334" s="26" t="s">
        <v>1170</v>
      </c>
      <c r="F334" s="28" t="s">
        <v>129</v>
      </c>
      <c r="G334" s="26" t="s">
        <v>229</v>
      </c>
      <c r="H334" s="26" t="s">
        <v>1195</v>
      </c>
      <c r="I334" s="26">
        <v>15</v>
      </c>
      <c r="J334" s="26">
        <v>15</v>
      </c>
      <c r="K334" s="26">
        <v>15</v>
      </c>
      <c r="L334" s="26"/>
      <c r="M334" s="26"/>
      <c r="N334" s="26"/>
      <c r="O334" s="26"/>
      <c r="P334" s="26"/>
      <c r="Q334" s="26"/>
      <c r="R334" s="26"/>
      <c r="S334" s="26"/>
      <c r="T334" s="26"/>
      <c r="U334" s="26"/>
      <c r="V334" s="26"/>
      <c r="W334" s="26" t="s">
        <v>107</v>
      </c>
      <c r="X334" s="26" t="s">
        <v>108</v>
      </c>
      <c r="Y334" s="26" t="s">
        <v>127</v>
      </c>
      <c r="Z334" s="26" t="s">
        <v>127</v>
      </c>
      <c r="AA334" s="26" t="s">
        <v>127</v>
      </c>
      <c r="AB334" s="26" t="s">
        <v>127</v>
      </c>
      <c r="AC334" s="26">
        <v>3000</v>
      </c>
      <c r="AD334" s="26">
        <v>3000</v>
      </c>
      <c r="AE334" s="26">
        <v>3000</v>
      </c>
      <c r="AF334" s="26" t="s">
        <v>1201</v>
      </c>
      <c r="AG334" s="26" t="s">
        <v>1202</v>
      </c>
      <c r="AH334" s="26"/>
      <c r="AI334" s="26"/>
      <c r="AJ334" s="26"/>
      <c r="AK334" s="26"/>
      <c r="AL334" s="26"/>
      <c r="AM334" s="26"/>
      <c r="AN334" s="26"/>
      <c r="AO334" s="26" t="s">
        <v>108</v>
      </c>
    </row>
    <row r="335" s="4" customFormat="1" ht="167" customHeight="1" spans="1:41">
      <c r="A335" s="25" t="s">
        <v>1203</v>
      </c>
      <c r="B335" s="26" t="s">
        <v>1204</v>
      </c>
      <c r="C335" s="36" t="s">
        <v>1205</v>
      </c>
      <c r="D335" s="26" t="s">
        <v>178</v>
      </c>
      <c r="E335" s="26" t="s">
        <v>179</v>
      </c>
      <c r="F335" s="26" t="s">
        <v>129</v>
      </c>
      <c r="G335" s="26" t="s">
        <v>136</v>
      </c>
      <c r="H335" s="26" t="s">
        <v>1206</v>
      </c>
      <c r="I335" s="26">
        <v>30</v>
      </c>
      <c r="J335" s="26"/>
      <c r="K335" s="26"/>
      <c r="L335" s="26"/>
      <c r="M335" s="26"/>
      <c r="N335" s="26"/>
      <c r="O335" s="26"/>
      <c r="P335" s="26"/>
      <c r="Q335" s="26"/>
      <c r="R335" s="26"/>
      <c r="S335" s="26">
        <v>30</v>
      </c>
      <c r="T335" s="26"/>
      <c r="U335" s="26"/>
      <c r="V335" s="26"/>
      <c r="W335" s="26" t="s">
        <v>107</v>
      </c>
      <c r="X335" s="26"/>
      <c r="Y335" s="26"/>
      <c r="Z335" s="26"/>
      <c r="AA335" s="26"/>
      <c r="AB335" s="26" t="s">
        <v>108</v>
      </c>
      <c r="AC335" s="26">
        <v>120</v>
      </c>
      <c r="AD335" s="26">
        <v>420</v>
      </c>
      <c r="AE335" s="26">
        <v>420</v>
      </c>
      <c r="AF335" s="26" t="s">
        <v>1207</v>
      </c>
      <c r="AG335" s="26"/>
      <c r="AH335" s="26"/>
      <c r="AI335" s="26"/>
      <c r="AJ335" s="26"/>
      <c r="AK335" s="26"/>
      <c r="AL335" s="26"/>
      <c r="AM335" s="26"/>
      <c r="AN335" s="26"/>
      <c r="AO335" s="26" t="s">
        <v>127</v>
      </c>
    </row>
    <row r="336" s="4" customFormat="1" ht="87" customHeight="1" spans="1:41">
      <c r="A336" s="25" t="s">
        <v>1208</v>
      </c>
      <c r="B336" s="35" t="s">
        <v>1209</v>
      </c>
      <c r="C336" s="36" t="s">
        <v>1210</v>
      </c>
      <c r="D336" s="26" t="s">
        <v>1211</v>
      </c>
      <c r="E336" s="26" t="s">
        <v>1212</v>
      </c>
      <c r="F336" s="26" t="s">
        <v>129</v>
      </c>
      <c r="G336" s="26" t="s">
        <v>136</v>
      </c>
      <c r="H336" s="26" t="s">
        <v>1213</v>
      </c>
      <c r="I336" s="26">
        <v>30</v>
      </c>
      <c r="J336" s="26"/>
      <c r="K336" s="26"/>
      <c r="L336" s="26"/>
      <c r="M336" s="26"/>
      <c r="N336" s="26"/>
      <c r="O336" s="26"/>
      <c r="P336" s="26"/>
      <c r="Q336" s="26"/>
      <c r="R336" s="26"/>
      <c r="S336" s="26">
        <v>30</v>
      </c>
      <c r="T336" s="26"/>
      <c r="U336" s="26"/>
      <c r="V336" s="26"/>
      <c r="W336" s="26" t="s">
        <v>107</v>
      </c>
      <c r="X336" s="26"/>
      <c r="Y336" s="26"/>
      <c r="Z336" s="26"/>
      <c r="AA336" s="26"/>
      <c r="AB336" s="26" t="s">
        <v>108</v>
      </c>
      <c r="AC336" s="26">
        <v>159</v>
      </c>
      <c r="AD336" s="26">
        <v>559</v>
      </c>
      <c r="AE336" s="26">
        <v>559</v>
      </c>
      <c r="AF336" s="26" t="s">
        <v>1207</v>
      </c>
      <c r="AG336" s="26"/>
      <c r="AH336" s="26"/>
      <c r="AI336" s="26"/>
      <c r="AJ336" s="26"/>
      <c r="AK336" s="26"/>
      <c r="AL336" s="26"/>
      <c r="AM336" s="26"/>
      <c r="AN336" s="26"/>
      <c r="AO336" s="26" t="s">
        <v>127</v>
      </c>
    </row>
    <row r="337" s="4" customFormat="1" ht="66" customHeight="1" spans="1:41">
      <c r="A337" s="25" t="s">
        <v>1214</v>
      </c>
      <c r="B337" s="26" t="s">
        <v>1215</v>
      </c>
      <c r="C337" s="38" t="s">
        <v>1216</v>
      </c>
      <c r="D337" s="26" t="s">
        <v>1211</v>
      </c>
      <c r="E337" s="26" t="s">
        <v>1217</v>
      </c>
      <c r="F337" s="26" t="s">
        <v>129</v>
      </c>
      <c r="G337" s="26" t="s">
        <v>136</v>
      </c>
      <c r="H337" s="26" t="s">
        <v>1218</v>
      </c>
      <c r="I337" s="26">
        <v>15</v>
      </c>
      <c r="J337" s="26"/>
      <c r="K337" s="26"/>
      <c r="L337" s="26"/>
      <c r="M337" s="26"/>
      <c r="N337" s="26"/>
      <c r="O337" s="26"/>
      <c r="P337" s="26"/>
      <c r="Q337" s="26"/>
      <c r="R337" s="26"/>
      <c r="S337" s="26">
        <v>15</v>
      </c>
      <c r="T337" s="26"/>
      <c r="U337" s="26"/>
      <c r="V337" s="26"/>
      <c r="W337" s="26" t="s">
        <v>107</v>
      </c>
      <c r="X337" s="26"/>
      <c r="Y337" s="26"/>
      <c r="Z337" s="26"/>
      <c r="AA337" s="26"/>
      <c r="AB337" s="26" t="s">
        <v>108</v>
      </c>
      <c r="AC337" s="26">
        <v>341</v>
      </c>
      <c r="AD337" s="50">
        <v>1200</v>
      </c>
      <c r="AE337" s="50">
        <v>1200</v>
      </c>
      <c r="AF337" s="26" t="s">
        <v>1207</v>
      </c>
      <c r="AG337" s="26"/>
      <c r="AH337" s="26"/>
      <c r="AI337" s="26"/>
      <c r="AJ337" s="26"/>
      <c r="AK337" s="26"/>
      <c r="AL337" s="26"/>
      <c r="AM337" s="26"/>
      <c r="AN337" s="26"/>
      <c r="AO337" s="26" t="s">
        <v>127</v>
      </c>
    </row>
    <row r="338" ht="32.4" customHeight="1" spans="1:41">
      <c r="A338" s="23" t="s">
        <v>29</v>
      </c>
      <c r="B338" s="23"/>
      <c r="C338" s="23"/>
      <c r="D338" s="23"/>
      <c r="E338" s="23"/>
      <c r="F338" s="23"/>
      <c r="G338" s="23"/>
      <c r="H338" s="23"/>
      <c r="I338" s="23"/>
      <c r="J338" s="23"/>
      <c r="K338" s="23"/>
      <c r="L338" s="23"/>
      <c r="M338" s="23"/>
      <c r="N338" s="23"/>
      <c r="O338" s="23"/>
      <c r="P338" s="23"/>
      <c r="Q338" s="23"/>
      <c r="R338" s="23"/>
      <c r="S338" s="23"/>
      <c r="T338" s="23"/>
      <c r="U338" s="23"/>
      <c r="V338" s="23"/>
      <c r="W338" s="23"/>
      <c r="X338" s="23"/>
      <c r="Y338" s="23"/>
      <c r="Z338" s="23"/>
      <c r="AA338" s="23"/>
      <c r="AB338" s="23"/>
      <c r="AC338" s="23"/>
      <c r="AD338" s="23"/>
      <c r="AE338" s="23"/>
      <c r="AF338" s="23"/>
      <c r="AG338" s="23"/>
      <c r="AH338" s="23"/>
      <c r="AI338" s="23"/>
      <c r="AJ338" s="23"/>
      <c r="AK338" s="23"/>
      <c r="AL338" s="23"/>
      <c r="AM338" s="23"/>
      <c r="AN338" s="23"/>
      <c r="AO338" s="23"/>
    </row>
    <row r="339" ht="32.4" customHeight="1" spans="1:41">
      <c r="A339" s="25" t="s">
        <v>30</v>
      </c>
      <c r="B339" s="25"/>
      <c r="C339" s="26"/>
      <c r="D339" s="26"/>
      <c r="E339" s="26"/>
      <c r="F339" s="26"/>
      <c r="G339" s="26"/>
      <c r="H339" s="26"/>
      <c r="I339" s="26"/>
      <c r="J339" s="26"/>
      <c r="K339" s="26"/>
      <c r="L339" s="26"/>
      <c r="M339" s="26"/>
      <c r="N339" s="26"/>
      <c r="O339" s="26"/>
      <c r="P339" s="26"/>
      <c r="Q339" s="26"/>
      <c r="R339" s="26"/>
      <c r="S339" s="26"/>
      <c r="T339" s="26"/>
      <c r="U339" s="26"/>
      <c r="V339" s="26"/>
      <c r="W339" s="26"/>
      <c r="X339" s="26"/>
      <c r="Y339" s="26"/>
      <c r="Z339" s="26"/>
      <c r="AA339" s="26"/>
      <c r="AB339" s="26"/>
      <c r="AC339" s="26"/>
      <c r="AD339" s="26"/>
      <c r="AE339" s="26"/>
      <c r="AF339" s="26"/>
      <c r="AG339" s="26"/>
      <c r="AH339" s="26"/>
      <c r="AI339" s="26"/>
      <c r="AJ339" s="26"/>
      <c r="AK339" s="26"/>
      <c r="AL339" s="26"/>
      <c r="AM339" s="26"/>
      <c r="AN339" s="26"/>
      <c r="AO339" s="26"/>
    </row>
    <row r="340" ht="32.4" customHeight="1" spans="1:41">
      <c r="A340" s="25" t="s">
        <v>31</v>
      </c>
      <c r="B340" s="25"/>
      <c r="C340" s="26"/>
      <c r="D340" s="26"/>
      <c r="E340" s="26"/>
      <c r="F340" s="26"/>
      <c r="G340" s="26"/>
      <c r="H340" s="26"/>
      <c r="I340" s="26"/>
      <c r="J340" s="26"/>
      <c r="K340" s="26"/>
      <c r="L340" s="26"/>
      <c r="M340" s="26"/>
      <c r="N340" s="26"/>
      <c r="O340" s="26"/>
      <c r="P340" s="26"/>
      <c r="Q340" s="26"/>
      <c r="R340" s="26"/>
      <c r="S340" s="26"/>
      <c r="T340" s="26"/>
      <c r="U340" s="26"/>
      <c r="V340" s="26"/>
      <c r="W340" s="26"/>
      <c r="X340" s="26"/>
      <c r="Y340" s="26"/>
      <c r="Z340" s="26"/>
      <c r="AA340" s="26"/>
      <c r="AB340" s="26"/>
      <c r="AC340" s="26"/>
      <c r="AD340" s="26"/>
      <c r="AE340" s="26"/>
      <c r="AF340" s="26"/>
      <c r="AG340" s="26"/>
      <c r="AH340" s="26"/>
      <c r="AI340" s="26"/>
      <c r="AJ340" s="26"/>
      <c r="AK340" s="26"/>
      <c r="AL340" s="26"/>
      <c r="AM340" s="26"/>
      <c r="AN340" s="26"/>
      <c r="AO340" s="26"/>
    </row>
    <row r="341" ht="32.4" customHeight="1" spans="1:41">
      <c r="A341" s="23" t="s">
        <v>32</v>
      </c>
      <c r="B341" s="23"/>
      <c r="C341" s="23"/>
      <c r="D341" s="23"/>
      <c r="E341" s="23"/>
      <c r="F341" s="23"/>
      <c r="G341" s="23"/>
      <c r="H341" s="23"/>
      <c r="I341" s="23">
        <f>I342+I343+I353+I354+I355</f>
        <v>1746.9</v>
      </c>
      <c r="J341" s="23">
        <f t="shared" ref="J341:V341" si="17">J342+J343+J353+J354+J355</f>
        <v>0</v>
      </c>
      <c r="K341" s="23">
        <f>K342+K343+K353+K354+K355</f>
        <v>0</v>
      </c>
      <c r="L341" s="23">
        <f>L342+L343+L353+L354+L355</f>
        <v>0</v>
      </c>
      <c r="M341" s="23">
        <f>M342+M343+M353+M354+M355</f>
        <v>0</v>
      </c>
      <c r="N341" s="23">
        <f>N342+N343+N353+N354+N355</f>
        <v>0</v>
      </c>
      <c r="O341" s="23">
        <f>O342+O343+O353+O354+O355</f>
        <v>1746.9</v>
      </c>
      <c r="P341" s="23">
        <f>P342+P343+P353+P354+P355</f>
        <v>0</v>
      </c>
      <c r="Q341" s="23">
        <f>Q342+Q343+Q353+Q354+Q355</f>
        <v>0</v>
      </c>
      <c r="R341" s="23">
        <f>R342+R343+R353+R354+R355</f>
        <v>0</v>
      </c>
      <c r="S341" s="23">
        <f>S342+S343+S353+S354+S355</f>
        <v>0</v>
      </c>
      <c r="T341" s="23">
        <f>T342+T343+T353+T354+T355</f>
        <v>0</v>
      </c>
      <c r="U341" s="23">
        <f>U342+U343+U353+U354+U355</f>
        <v>0</v>
      </c>
      <c r="V341" s="23">
        <f>V342+V343+V353+V354+V355</f>
        <v>0</v>
      </c>
      <c r="W341" s="23"/>
      <c r="X341" s="23"/>
      <c r="Y341" s="23"/>
      <c r="Z341" s="23"/>
      <c r="AA341" s="23"/>
      <c r="AB341" s="23"/>
      <c r="AC341" s="23"/>
      <c r="AD341" s="23"/>
      <c r="AE341" s="23"/>
      <c r="AF341" s="23"/>
      <c r="AG341" s="23"/>
      <c r="AH341" s="23"/>
      <c r="AI341" s="23"/>
      <c r="AJ341" s="23"/>
      <c r="AK341" s="23"/>
      <c r="AL341" s="23"/>
      <c r="AM341" s="23"/>
      <c r="AN341" s="23"/>
      <c r="AO341" s="23"/>
    </row>
    <row r="342" s="11" customFormat="1" ht="88" customHeight="1" spans="1:41">
      <c r="A342" s="25" t="s">
        <v>1219</v>
      </c>
      <c r="B342" s="25" t="s">
        <v>1220</v>
      </c>
      <c r="C342" s="26" t="s">
        <v>1221</v>
      </c>
      <c r="D342" s="26" t="s">
        <v>1149</v>
      </c>
      <c r="E342" s="26" t="s">
        <v>1222</v>
      </c>
      <c r="F342" s="26" t="s">
        <v>129</v>
      </c>
      <c r="G342" s="26" t="s">
        <v>956</v>
      </c>
      <c r="H342" s="26" t="s">
        <v>1223</v>
      </c>
      <c r="I342" s="26">
        <v>815</v>
      </c>
      <c r="J342" s="26"/>
      <c r="K342" s="26"/>
      <c r="L342" s="26"/>
      <c r="M342" s="26"/>
      <c r="N342" s="26"/>
      <c r="O342" s="26">
        <v>815</v>
      </c>
      <c r="P342" s="26"/>
      <c r="Q342" s="26"/>
      <c r="R342" s="26"/>
      <c r="S342" s="26"/>
      <c r="T342" s="26"/>
      <c r="U342" s="26"/>
      <c r="V342" s="26"/>
      <c r="W342" s="26" t="s">
        <v>107</v>
      </c>
      <c r="X342" s="26" t="s">
        <v>108</v>
      </c>
      <c r="Y342" s="26" t="s">
        <v>127</v>
      </c>
      <c r="Z342" s="26" t="s">
        <v>127</v>
      </c>
      <c r="AA342" s="26" t="s">
        <v>127</v>
      </c>
      <c r="AB342" s="26" t="s">
        <v>127</v>
      </c>
      <c r="AC342" s="26">
        <v>1060</v>
      </c>
      <c r="AD342" s="26">
        <v>1060</v>
      </c>
      <c r="AE342" s="26">
        <v>1060</v>
      </c>
      <c r="AF342" s="26" t="s">
        <v>1224</v>
      </c>
      <c r="AG342" s="26" t="s">
        <v>1225</v>
      </c>
      <c r="AH342" s="26" t="s">
        <v>994</v>
      </c>
      <c r="AI342" s="26"/>
      <c r="AJ342" s="26"/>
      <c r="AK342" s="26"/>
      <c r="AL342" s="26"/>
      <c r="AM342" s="26"/>
      <c r="AN342" s="26"/>
      <c r="AO342" s="26"/>
    </row>
    <row r="343" ht="33.65" customHeight="1" spans="1:41">
      <c r="A343" s="25" t="s">
        <v>1226</v>
      </c>
      <c r="B343" s="26" t="s">
        <v>109</v>
      </c>
      <c r="C343" s="26"/>
      <c r="D343" s="26"/>
      <c r="E343" s="26"/>
      <c r="F343" s="87"/>
      <c r="G343" s="26"/>
      <c r="H343" s="26"/>
      <c r="I343" s="92">
        <v>43.9</v>
      </c>
      <c r="J343" s="92"/>
      <c r="K343" s="92"/>
      <c r="L343" s="92"/>
      <c r="M343" s="92"/>
      <c r="N343" s="92"/>
      <c r="O343" s="92">
        <v>43.9</v>
      </c>
      <c r="P343" s="92"/>
      <c r="Q343" s="92"/>
      <c r="R343" s="26"/>
      <c r="S343" s="26"/>
      <c r="T343" s="26"/>
      <c r="U343" s="26"/>
      <c r="V343" s="26"/>
      <c r="W343" s="26"/>
      <c r="X343" s="26"/>
      <c r="Y343" s="26"/>
      <c r="Z343" s="26"/>
      <c r="AA343" s="26"/>
      <c r="AB343" s="26"/>
      <c r="AC343" s="26">
        <f>SUM(AC344:AC352)</f>
        <v>134</v>
      </c>
      <c r="AD343" s="26">
        <v>134</v>
      </c>
      <c r="AE343" s="26">
        <v>134</v>
      </c>
      <c r="AF343" s="26"/>
      <c r="AG343" s="26"/>
      <c r="AH343" s="26"/>
      <c r="AI343" s="26"/>
      <c r="AJ343" s="26"/>
      <c r="AK343" s="26"/>
      <c r="AL343" s="26"/>
      <c r="AM343" s="26"/>
      <c r="AN343" s="26"/>
      <c r="AO343" s="26"/>
    </row>
    <row r="344" ht="195" customHeight="1" spans="1:41">
      <c r="A344" s="25"/>
      <c r="B344" s="25" t="s">
        <v>1227</v>
      </c>
      <c r="C344" s="26" t="s">
        <v>1228</v>
      </c>
      <c r="D344" s="26" t="s">
        <v>134</v>
      </c>
      <c r="E344" s="26" t="s">
        <v>1229</v>
      </c>
      <c r="F344" s="87" t="s">
        <v>129</v>
      </c>
      <c r="G344" s="26" t="s">
        <v>1230</v>
      </c>
      <c r="H344" s="26" t="s">
        <v>1231</v>
      </c>
      <c r="I344" s="92">
        <f>96.42*80*12/10000</f>
        <v>9.25632</v>
      </c>
      <c r="J344" s="92"/>
      <c r="K344" s="92"/>
      <c r="L344" s="92"/>
      <c r="M344" s="92"/>
      <c r="N344" s="92"/>
      <c r="O344" s="92">
        <f>96.42*80*12/10000</f>
        <v>9.25632</v>
      </c>
      <c r="P344" s="92"/>
      <c r="Q344" s="92"/>
      <c r="R344" s="92"/>
      <c r="S344" s="26"/>
      <c r="T344" s="26"/>
      <c r="U344" s="26"/>
      <c r="V344" s="26"/>
      <c r="W344" s="26" t="s">
        <v>107</v>
      </c>
      <c r="X344" s="26" t="s">
        <v>108</v>
      </c>
      <c r="Y344" s="26" t="s">
        <v>108</v>
      </c>
      <c r="Z344" s="26" t="s">
        <v>127</v>
      </c>
      <c r="AA344" s="26" t="s">
        <v>127</v>
      </c>
      <c r="AB344" s="26" t="s">
        <v>127</v>
      </c>
      <c r="AC344" s="26">
        <v>22</v>
      </c>
      <c r="AD344" s="26">
        <v>22</v>
      </c>
      <c r="AE344" s="26">
        <v>22</v>
      </c>
      <c r="AF344" s="26" t="s">
        <v>1232</v>
      </c>
      <c r="AG344" s="26" t="s">
        <v>1233</v>
      </c>
      <c r="AH344" s="26"/>
      <c r="AI344" s="26"/>
      <c r="AJ344" s="26"/>
      <c r="AK344" s="26"/>
      <c r="AL344" s="26"/>
      <c r="AM344" s="26"/>
      <c r="AN344" s="26"/>
      <c r="AO344" s="26" t="s">
        <v>127</v>
      </c>
    </row>
    <row r="345" ht="165" customHeight="1" spans="1:41">
      <c r="A345" s="25"/>
      <c r="B345" s="25" t="s">
        <v>1234</v>
      </c>
      <c r="C345" s="26" t="s">
        <v>1235</v>
      </c>
      <c r="D345" s="26" t="s">
        <v>794</v>
      </c>
      <c r="E345" s="26" t="s">
        <v>1236</v>
      </c>
      <c r="F345" s="87" t="s">
        <v>129</v>
      </c>
      <c r="G345" s="26" t="s">
        <v>1230</v>
      </c>
      <c r="H345" s="26" t="s">
        <v>1237</v>
      </c>
      <c r="I345" s="92">
        <f>69.3*80*12/10000</f>
        <v>6.6528</v>
      </c>
      <c r="J345" s="92"/>
      <c r="K345" s="92"/>
      <c r="L345" s="92"/>
      <c r="M345" s="92"/>
      <c r="N345" s="92"/>
      <c r="O345" s="92">
        <f>69.3*80*12/10000</f>
        <v>6.6528</v>
      </c>
      <c r="P345" s="92"/>
      <c r="Q345" s="92"/>
      <c r="R345" s="92"/>
      <c r="S345" s="26"/>
      <c r="T345" s="26"/>
      <c r="U345" s="26"/>
      <c r="V345" s="26"/>
      <c r="W345" s="26" t="s">
        <v>107</v>
      </c>
      <c r="X345" s="26" t="s">
        <v>108</v>
      </c>
      <c r="Y345" s="26" t="s">
        <v>108</v>
      </c>
      <c r="Z345" s="26" t="s">
        <v>127</v>
      </c>
      <c r="AA345" s="26" t="s">
        <v>127</v>
      </c>
      <c r="AB345" s="26" t="s">
        <v>127</v>
      </c>
      <c r="AC345" s="26">
        <v>17</v>
      </c>
      <c r="AD345" s="26">
        <v>17</v>
      </c>
      <c r="AE345" s="26">
        <v>17</v>
      </c>
      <c r="AF345" s="26" t="s">
        <v>1232</v>
      </c>
      <c r="AG345" s="26" t="s">
        <v>1238</v>
      </c>
      <c r="AH345" s="26"/>
      <c r="AI345" s="26"/>
      <c r="AJ345" s="26"/>
      <c r="AK345" s="26"/>
      <c r="AL345" s="26"/>
      <c r="AM345" s="26"/>
      <c r="AN345" s="26"/>
      <c r="AO345" s="26" t="s">
        <v>127</v>
      </c>
    </row>
    <row r="346" ht="130" customHeight="1" spans="1:41">
      <c r="A346" s="25"/>
      <c r="B346" s="26" t="s">
        <v>1239</v>
      </c>
      <c r="C346" s="26" t="s">
        <v>1240</v>
      </c>
      <c r="D346" s="26" t="s">
        <v>390</v>
      </c>
      <c r="E346" s="26" t="s">
        <v>1241</v>
      </c>
      <c r="F346" s="87" t="s">
        <v>129</v>
      </c>
      <c r="G346" s="26" t="s">
        <v>1230</v>
      </c>
      <c r="H346" s="26" t="s">
        <v>1242</v>
      </c>
      <c r="I346" s="92">
        <f>59*80*12/10000</f>
        <v>5.664</v>
      </c>
      <c r="J346" s="92"/>
      <c r="K346" s="92"/>
      <c r="L346" s="92"/>
      <c r="M346" s="92"/>
      <c r="N346" s="92"/>
      <c r="O346" s="92">
        <f>59*80*12/10000</f>
        <v>5.664</v>
      </c>
      <c r="P346" s="92"/>
      <c r="Q346" s="92"/>
      <c r="R346" s="92"/>
      <c r="S346" s="26"/>
      <c r="T346" s="26"/>
      <c r="U346" s="26"/>
      <c r="V346" s="26"/>
      <c r="W346" s="26" t="s">
        <v>107</v>
      </c>
      <c r="X346" s="26" t="s">
        <v>108</v>
      </c>
      <c r="Y346" s="26" t="s">
        <v>108</v>
      </c>
      <c r="Z346" s="26" t="s">
        <v>127</v>
      </c>
      <c r="AA346" s="26" t="s">
        <v>127</v>
      </c>
      <c r="AB346" s="26" t="s">
        <v>127</v>
      </c>
      <c r="AC346" s="26">
        <v>20</v>
      </c>
      <c r="AD346" s="26">
        <v>20</v>
      </c>
      <c r="AE346" s="26">
        <v>20</v>
      </c>
      <c r="AF346" s="26" t="s">
        <v>1232</v>
      </c>
      <c r="AG346" s="26" t="s">
        <v>1243</v>
      </c>
      <c r="AH346" s="26"/>
      <c r="AI346" s="26"/>
      <c r="AJ346" s="26"/>
      <c r="AK346" s="26"/>
      <c r="AL346" s="26"/>
      <c r="AM346" s="26"/>
      <c r="AN346" s="26"/>
      <c r="AO346" s="26" t="s">
        <v>127</v>
      </c>
    </row>
    <row r="347" ht="85" customHeight="1" spans="1:41">
      <c r="A347" s="25"/>
      <c r="B347" s="25" t="s">
        <v>1244</v>
      </c>
      <c r="C347" s="26" t="s">
        <v>1245</v>
      </c>
      <c r="D347" s="26" t="s">
        <v>152</v>
      </c>
      <c r="E347" s="26" t="s">
        <v>1246</v>
      </c>
      <c r="F347" s="87" t="s">
        <v>129</v>
      </c>
      <c r="G347" s="26" t="s">
        <v>1230</v>
      </c>
      <c r="H347" s="26" t="s">
        <v>1247</v>
      </c>
      <c r="I347" s="92">
        <f>28*80*12/10000</f>
        <v>2.688</v>
      </c>
      <c r="J347" s="92"/>
      <c r="K347" s="92"/>
      <c r="L347" s="92"/>
      <c r="M347" s="92"/>
      <c r="N347" s="92"/>
      <c r="O347" s="92">
        <f>28*80*12/10000</f>
        <v>2.688</v>
      </c>
      <c r="P347" s="92"/>
      <c r="Q347" s="92"/>
      <c r="R347" s="92"/>
      <c r="S347" s="26"/>
      <c r="T347" s="26"/>
      <c r="U347" s="26"/>
      <c r="V347" s="26"/>
      <c r="W347" s="26" t="s">
        <v>107</v>
      </c>
      <c r="X347" s="26" t="s">
        <v>108</v>
      </c>
      <c r="Y347" s="26" t="s">
        <v>108</v>
      </c>
      <c r="Z347" s="26" t="s">
        <v>127</v>
      </c>
      <c r="AA347" s="26" t="s">
        <v>127</v>
      </c>
      <c r="AB347" s="26" t="s">
        <v>127</v>
      </c>
      <c r="AC347" s="26">
        <v>6</v>
      </c>
      <c r="AD347" s="26">
        <v>6</v>
      </c>
      <c r="AE347" s="26">
        <v>6</v>
      </c>
      <c r="AF347" s="26" t="s">
        <v>1232</v>
      </c>
      <c r="AG347" s="26" t="s">
        <v>1248</v>
      </c>
      <c r="AH347" s="26"/>
      <c r="AI347" s="26"/>
      <c r="AJ347" s="26"/>
      <c r="AK347" s="26"/>
      <c r="AL347" s="26"/>
      <c r="AM347" s="26"/>
      <c r="AN347" s="26"/>
      <c r="AO347" s="26" t="s">
        <v>127</v>
      </c>
    </row>
    <row r="348" ht="85" customHeight="1" spans="1:41">
      <c r="A348" s="25"/>
      <c r="B348" s="25" t="s">
        <v>1249</v>
      </c>
      <c r="C348" s="26" t="s">
        <v>1250</v>
      </c>
      <c r="D348" s="26" t="s">
        <v>191</v>
      </c>
      <c r="E348" s="26" t="s">
        <v>1251</v>
      </c>
      <c r="F348" s="87" t="s">
        <v>129</v>
      </c>
      <c r="G348" s="26" t="s">
        <v>1230</v>
      </c>
      <c r="H348" s="26" t="s">
        <v>1252</v>
      </c>
      <c r="I348" s="92">
        <f>37.4*80*12/10000</f>
        <v>3.5904</v>
      </c>
      <c r="J348" s="92"/>
      <c r="K348" s="92"/>
      <c r="L348" s="92"/>
      <c r="M348" s="92"/>
      <c r="N348" s="92"/>
      <c r="O348" s="92">
        <f>37.4*80*12/10000</f>
        <v>3.5904</v>
      </c>
      <c r="P348" s="92"/>
      <c r="Q348" s="92"/>
      <c r="R348" s="92"/>
      <c r="S348" s="26"/>
      <c r="T348" s="26"/>
      <c r="U348" s="26"/>
      <c r="V348" s="26"/>
      <c r="W348" s="26" t="s">
        <v>107</v>
      </c>
      <c r="X348" s="26" t="s">
        <v>108</v>
      </c>
      <c r="Y348" s="26" t="s">
        <v>108</v>
      </c>
      <c r="Z348" s="26" t="s">
        <v>127</v>
      </c>
      <c r="AA348" s="26" t="s">
        <v>127</v>
      </c>
      <c r="AB348" s="26" t="s">
        <v>127</v>
      </c>
      <c r="AC348" s="26">
        <v>12</v>
      </c>
      <c r="AD348" s="26">
        <v>12</v>
      </c>
      <c r="AE348" s="26">
        <v>12</v>
      </c>
      <c r="AF348" s="26" t="s">
        <v>1232</v>
      </c>
      <c r="AG348" s="26" t="s">
        <v>1253</v>
      </c>
      <c r="AH348" s="26"/>
      <c r="AI348" s="26"/>
      <c r="AJ348" s="26"/>
      <c r="AK348" s="26"/>
      <c r="AL348" s="26"/>
      <c r="AM348" s="26"/>
      <c r="AN348" s="26"/>
      <c r="AO348" s="26" t="s">
        <v>127</v>
      </c>
    </row>
    <row r="349" ht="85" customHeight="1" spans="1:41">
      <c r="A349" s="25"/>
      <c r="B349" s="25" t="s">
        <v>1254</v>
      </c>
      <c r="C349" s="26" t="s">
        <v>1255</v>
      </c>
      <c r="D349" s="26" t="s">
        <v>178</v>
      </c>
      <c r="E349" s="26" t="s">
        <v>1256</v>
      </c>
      <c r="F349" s="87" t="s">
        <v>129</v>
      </c>
      <c r="G349" s="26" t="s">
        <v>1230</v>
      </c>
      <c r="H349" s="26" t="s">
        <v>1257</v>
      </c>
      <c r="I349" s="92">
        <f>33.3*12*80/10000</f>
        <v>3.1968</v>
      </c>
      <c r="J349" s="92"/>
      <c r="K349" s="92"/>
      <c r="L349" s="92"/>
      <c r="M349" s="92"/>
      <c r="N349" s="92"/>
      <c r="O349" s="92">
        <f>33.3*12*80/10000</f>
        <v>3.1968</v>
      </c>
      <c r="P349" s="92"/>
      <c r="Q349" s="92"/>
      <c r="R349" s="92"/>
      <c r="S349" s="26"/>
      <c r="T349" s="26"/>
      <c r="U349" s="26"/>
      <c r="V349" s="26"/>
      <c r="W349" s="26" t="s">
        <v>107</v>
      </c>
      <c r="X349" s="26" t="s">
        <v>108</v>
      </c>
      <c r="Y349" s="26" t="s">
        <v>108</v>
      </c>
      <c r="Z349" s="26" t="s">
        <v>127</v>
      </c>
      <c r="AA349" s="26" t="s">
        <v>127</v>
      </c>
      <c r="AB349" s="26" t="s">
        <v>127</v>
      </c>
      <c r="AC349" s="26">
        <v>10</v>
      </c>
      <c r="AD349" s="26">
        <v>10</v>
      </c>
      <c r="AE349" s="26">
        <v>10</v>
      </c>
      <c r="AF349" s="26" t="s">
        <v>1232</v>
      </c>
      <c r="AG349" s="26" t="s">
        <v>1258</v>
      </c>
      <c r="AH349" s="26"/>
      <c r="AI349" s="26"/>
      <c r="AJ349" s="26"/>
      <c r="AK349" s="26"/>
      <c r="AL349" s="26"/>
      <c r="AM349" s="26"/>
      <c r="AN349" s="26"/>
      <c r="AO349" s="26" t="s">
        <v>127</v>
      </c>
    </row>
    <row r="350" ht="85" customHeight="1" spans="1:41">
      <c r="A350" s="25"/>
      <c r="B350" s="25" t="s">
        <v>1259</v>
      </c>
      <c r="C350" s="26" t="s">
        <v>1260</v>
      </c>
      <c r="D350" s="26" t="s">
        <v>218</v>
      </c>
      <c r="E350" s="26" t="s">
        <v>1261</v>
      </c>
      <c r="F350" s="87" t="s">
        <v>129</v>
      </c>
      <c r="G350" s="26" t="s">
        <v>1230</v>
      </c>
      <c r="H350" s="26" t="s">
        <v>1262</v>
      </c>
      <c r="I350" s="92">
        <f>66.7*12*80/10000</f>
        <v>6.4032</v>
      </c>
      <c r="J350" s="92"/>
      <c r="K350" s="92"/>
      <c r="L350" s="92"/>
      <c r="M350" s="92"/>
      <c r="N350" s="92"/>
      <c r="O350" s="92">
        <f>66.7*12*80/10000</f>
        <v>6.4032</v>
      </c>
      <c r="P350" s="92"/>
      <c r="Q350" s="92"/>
      <c r="R350" s="92"/>
      <c r="S350" s="26"/>
      <c r="T350" s="26"/>
      <c r="U350" s="26"/>
      <c r="V350" s="26"/>
      <c r="W350" s="26" t="s">
        <v>107</v>
      </c>
      <c r="X350" s="26" t="s">
        <v>108</v>
      </c>
      <c r="Y350" s="26" t="s">
        <v>108</v>
      </c>
      <c r="Z350" s="26" t="s">
        <v>127</v>
      </c>
      <c r="AA350" s="26" t="s">
        <v>127</v>
      </c>
      <c r="AB350" s="26" t="s">
        <v>127</v>
      </c>
      <c r="AC350" s="26">
        <v>25</v>
      </c>
      <c r="AD350" s="26">
        <v>25</v>
      </c>
      <c r="AE350" s="26">
        <v>25</v>
      </c>
      <c r="AF350" s="26" t="s">
        <v>1232</v>
      </c>
      <c r="AG350" s="26" t="s">
        <v>1263</v>
      </c>
      <c r="AH350" s="26"/>
      <c r="AI350" s="26"/>
      <c r="AJ350" s="26"/>
      <c r="AK350" s="26"/>
      <c r="AL350" s="26"/>
      <c r="AM350" s="26"/>
      <c r="AN350" s="26"/>
      <c r="AO350" s="26" t="s">
        <v>127</v>
      </c>
    </row>
    <row r="351" ht="85" customHeight="1" spans="1:41">
      <c r="A351" s="25"/>
      <c r="B351" s="25" t="s">
        <v>1264</v>
      </c>
      <c r="C351" s="26" t="s">
        <v>1265</v>
      </c>
      <c r="D351" s="26" t="s">
        <v>184</v>
      </c>
      <c r="E351" s="26" t="s">
        <v>1266</v>
      </c>
      <c r="F351" s="87" t="s">
        <v>129</v>
      </c>
      <c r="G351" s="26" t="s">
        <v>1230</v>
      </c>
      <c r="H351" s="26" t="s">
        <v>1267</v>
      </c>
      <c r="I351" s="92">
        <v>1.344</v>
      </c>
      <c r="J351" s="92"/>
      <c r="K351" s="92"/>
      <c r="L351" s="92"/>
      <c r="M351" s="92"/>
      <c r="N351" s="92"/>
      <c r="O351" s="92">
        <v>1.344</v>
      </c>
      <c r="P351" s="26"/>
      <c r="Q351" s="26"/>
      <c r="R351" s="26"/>
      <c r="S351" s="26"/>
      <c r="T351" s="26"/>
      <c r="U351" s="26"/>
      <c r="V351" s="26"/>
      <c r="W351" s="26" t="s">
        <v>107</v>
      </c>
      <c r="X351" s="26" t="s">
        <v>108</v>
      </c>
      <c r="Y351" s="26" t="s">
        <v>127</v>
      </c>
      <c r="Z351" s="26" t="s">
        <v>127</v>
      </c>
      <c r="AA351" s="26" t="s">
        <v>127</v>
      </c>
      <c r="AB351" s="26" t="s">
        <v>127</v>
      </c>
      <c r="AC351" s="26">
        <v>4</v>
      </c>
      <c r="AD351" s="26">
        <v>4</v>
      </c>
      <c r="AE351" s="26">
        <v>4</v>
      </c>
      <c r="AF351" s="26" t="s">
        <v>1232</v>
      </c>
      <c r="AG351" s="26" t="s">
        <v>1268</v>
      </c>
      <c r="AH351" s="26"/>
      <c r="AI351" s="26"/>
      <c r="AJ351" s="26"/>
      <c r="AK351" s="26"/>
      <c r="AL351" s="26"/>
      <c r="AM351" s="26"/>
      <c r="AN351" s="26"/>
      <c r="AO351" s="26" t="s">
        <v>127</v>
      </c>
    </row>
    <row r="352" ht="85" customHeight="1" spans="1:41">
      <c r="A352" s="25"/>
      <c r="B352" s="25" t="s">
        <v>1269</v>
      </c>
      <c r="C352" s="26" t="s">
        <v>1270</v>
      </c>
      <c r="D352" s="26" t="s">
        <v>529</v>
      </c>
      <c r="E352" s="26" t="s">
        <v>1271</v>
      </c>
      <c r="F352" s="87" t="s">
        <v>129</v>
      </c>
      <c r="G352" s="26" t="s">
        <v>1230</v>
      </c>
      <c r="H352" s="26" t="s">
        <v>1272</v>
      </c>
      <c r="I352" s="92">
        <f>53.4*80*12/10000</f>
        <v>5.1264</v>
      </c>
      <c r="J352" s="92"/>
      <c r="K352" s="92"/>
      <c r="L352" s="92"/>
      <c r="M352" s="92"/>
      <c r="N352" s="92"/>
      <c r="O352" s="92">
        <f>53.4*80*12/10000</f>
        <v>5.1264</v>
      </c>
      <c r="P352" s="92"/>
      <c r="Q352" s="92"/>
      <c r="R352" s="92"/>
      <c r="S352" s="92"/>
      <c r="T352" s="92"/>
      <c r="U352" s="92"/>
      <c r="V352" s="92"/>
      <c r="W352" s="26" t="s">
        <v>107</v>
      </c>
      <c r="X352" s="26" t="s">
        <v>108</v>
      </c>
      <c r="Y352" s="26" t="s">
        <v>108</v>
      </c>
      <c r="Z352" s="26" t="s">
        <v>127</v>
      </c>
      <c r="AA352" s="26" t="s">
        <v>127</v>
      </c>
      <c r="AB352" s="26" t="s">
        <v>127</v>
      </c>
      <c r="AC352" s="26">
        <v>18</v>
      </c>
      <c r="AD352" s="26">
        <v>18</v>
      </c>
      <c r="AE352" s="26">
        <v>18</v>
      </c>
      <c r="AF352" s="26" t="s">
        <v>1232</v>
      </c>
      <c r="AG352" s="26" t="s">
        <v>1273</v>
      </c>
      <c r="AH352" s="26"/>
      <c r="AI352" s="26"/>
      <c r="AJ352" s="26"/>
      <c r="AK352" s="26"/>
      <c r="AL352" s="26"/>
      <c r="AM352" s="26"/>
      <c r="AN352" s="26"/>
      <c r="AO352" s="26" t="s">
        <v>127</v>
      </c>
    </row>
    <row r="353" ht="30.65" customHeight="1" spans="1:41">
      <c r="A353" s="25" t="s">
        <v>1274</v>
      </c>
      <c r="B353" s="25"/>
      <c r="C353" s="26"/>
      <c r="D353" s="26"/>
      <c r="E353" s="26"/>
      <c r="F353" s="26"/>
      <c r="G353" s="26"/>
      <c r="H353" s="26"/>
      <c r="I353" s="26"/>
      <c r="J353" s="26"/>
      <c r="K353" s="26"/>
      <c r="L353" s="26"/>
      <c r="M353" s="26"/>
      <c r="N353" s="26"/>
      <c r="O353" s="26"/>
      <c r="P353" s="26"/>
      <c r="Q353" s="26"/>
      <c r="R353" s="26"/>
      <c r="S353" s="26"/>
      <c r="T353" s="26"/>
      <c r="U353" s="26"/>
      <c r="V353" s="26"/>
      <c r="W353" s="26"/>
      <c r="X353" s="26"/>
      <c r="Y353" s="26"/>
      <c r="Z353" s="26"/>
      <c r="AA353" s="26"/>
      <c r="AB353" s="26"/>
      <c r="AC353" s="26"/>
      <c r="AD353" s="26"/>
      <c r="AE353" s="26"/>
      <c r="AF353" s="26"/>
      <c r="AG353" s="26"/>
      <c r="AH353" s="26"/>
      <c r="AI353" s="26"/>
      <c r="AJ353" s="26"/>
      <c r="AK353" s="26"/>
      <c r="AL353" s="26"/>
      <c r="AM353" s="26"/>
      <c r="AN353" s="26"/>
      <c r="AO353" s="26"/>
    </row>
    <row r="354" ht="71.25" spans="1:41">
      <c r="A354" s="25" t="s">
        <v>1275</v>
      </c>
      <c r="B354" s="26" t="s">
        <v>1276</v>
      </c>
      <c r="C354" s="26" t="s">
        <v>1277</v>
      </c>
      <c r="D354" s="26" t="s">
        <v>1278</v>
      </c>
      <c r="E354" s="26" t="s">
        <v>1279</v>
      </c>
      <c r="F354" s="26">
        <v>2020</v>
      </c>
      <c r="G354" s="26" t="s">
        <v>1280</v>
      </c>
      <c r="H354" s="26" t="s">
        <v>1281</v>
      </c>
      <c r="I354" s="26">
        <v>392</v>
      </c>
      <c r="J354" s="26"/>
      <c r="K354" s="26"/>
      <c r="L354" s="26"/>
      <c r="M354" s="26"/>
      <c r="N354" s="26"/>
      <c r="O354" s="26">
        <v>392</v>
      </c>
      <c r="P354" s="26"/>
      <c r="Q354" s="26"/>
      <c r="R354" s="26"/>
      <c r="S354" s="26"/>
      <c r="T354" s="26"/>
      <c r="U354" s="26"/>
      <c r="V354" s="26"/>
      <c r="W354" s="26" t="s">
        <v>1282</v>
      </c>
      <c r="X354" s="26" t="s">
        <v>108</v>
      </c>
      <c r="Y354" s="26" t="s">
        <v>108</v>
      </c>
      <c r="Z354" s="26" t="s">
        <v>127</v>
      </c>
      <c r="AA354" s="26" t="s">
        <v>127</v>
      </c>
      <c r="AB354" s="26" t="s">
        <v>127</v>
      </c>
      <c r="AC354" s="26">
        <v>60</v>
      </c>
      <c r="AD354" s="26">
        <v>60</v>
      </c>
      <c r="AE354" s="26">
        <v>60</v>
      </c>
      <c r="AF354" s="26" t="s">
        <v>1283</v>
      </c>
      <c r="AG354" s="26" t="s">
        <v>1284</v>
      </c>
      <c r="AH354" s="26"/>
      <c r="AI354" s="26"/>
      <c r="AJ354" s="26"/>
      <c r="AK354" s="26"/>
      <c r="AL354" s="26"/>
      <c r="AM354" s="26"/>
      <c r="AN354" s="26"/>
      <c r="AO354" s="26" t="s">
        <v>127</v>
      </c>
    </row>
    <row r="355" ht="28.5" spans="1:41">
      <c r="A355" s="25" t="s">
        <v>37</v>
      </c>
      <c r="B355" s="25"/>
      <c r="C355" s="26"/>
      <c r="D355" s="26"/>
      <c r="E355" s="26"/>
      <c r="F355" s="26"/>
      <c r="G355" s="26"/>
      <c r="H355" s="26"/>
      <c r="I355" s="26">
        <f>SUM(I356:I357)</f>
        <v>496</v>
      </c>
      <c r="J355" s="26">
        <f t="shared" ref="J355:V355" si="18">SUM(J356:J357)</f>
        <v>0</v>
      </c>
      <c r="K355" s="26">
        <f>SUM(K356:K357)</f>
        <v>0</v>
      </c>
      <c r="L355" s="26">
        <f>SUM(L356:L357)</f>
        <v>0</v>
      </c>
      <c r="M355" s="26">
        <f>SUM(M356:M357)</f>
        <v>0</v>
      </c>
      <c r="N355" s="26">
        <f>SUM(N356:N357)</f>
        <v>0</v>
      </c>
      <c r="O355" s="26">
        <f>SUM(O356:O357)</f>
        <v>496</v>
      </c>
      <c r="P355" s="26">
        <f>SUM(P356:P357)</f>
        <v>0</v>
      </c>
      <c r="Q355" s="26">
        <f>SUM(Q356:Q357)</f>
        <v>0</v>
      </c>
      <c r="R355" s="26">
        <f>SUM(R356:R357)</f>
        <v>0</v>
      </c>
      <c r="S355" s="26">
        <f>SUM(S356:S357)</f>
        <v>0</v>
      </c>
      <c r="T355" s="26">
        <f>SUM(T356:T357)</f>
        <v>0</v>
      </c>
      <c r="U355" s="26">
        <f>SUM(U356:U357)</f>
        <v>0</v>
      </c>
      <c r="V355" s="26">
        <f>SUM(V356:V357)</f>
        <v>0</v>
      </c>
      <c r="W355" s="26"/>
      <c r="X355" s="26"/>
      <c r="Y355" s="26"/>
      <c r="Z355" s="26"/>
      <c r="AA355" s="26"/>
      <c r="AB355" s="26"/>
      <c r="AC355" s="26"/>
      <c r="AD355" s="26"/>
      <c r="AE355" s="26"/>
      <c r="AF355" s="26"/>
      <c r="AG355" s="26"/>
      <c r="AH355" s="26"/>
      <c r="AI355" s="26"/>
      <c r="AJ355" s="26"/>
      <c r="AK355" s="26"/>
      <c r="AL355" s="26"/>
      <c r="AM355" s="26"/>
      <c r="AN355" s="26"/>
      <c r="AO355" s="26"/>
    </row>
    <row r="356" ht="82" customHeight="1" spans="1:41">
      <c r="A356" s="25"/>
      <c r="B356" s="26" t="s">
        <v>1285</v>
      </c>
      <c r="C356" s="26" t="s">
        <v>1286</v>
      </c>
      <c r="D356" s="26" t="s">
        <v>1169</v>
      </c>
      <c r="E356" s="26" t="s">
        <v>1170</v>
      </c>
      <c r="F356" s="87" t="s">
        <v>129</v>
      </c>
      <c r="G356" s="26" t="s">
        <v>1180</v>
      </c>
      <c r="H356" s="26" t="s">
        <v>1181</v>
      </c>
      <c r="I356" s="26">
        <v>96</v>
      </c>
      <c r="J356" s="26"/>
      <c r="K356" s="26"/>
      <c r="L356" s="26"/>
      <c r="M356" s="26"/>
      <c r="N356" s="26"/>
      <c r="O356" s="26">
        <v>96</v>
      </c>
      <c r="P356" s="26"/>
      <c r="Q356" s="26"/>
      <c r="R356" s="26"/>
      <c r="S356" s="26"/>
      <c r="T356" s="26"/>
      <c r="U356" s="26"/>
      <c r="V356" s="26"/>
      <c r="W356" s="26" t="s">
        <v>107</v>
      </c>
      <c r="X356" s="26" t="s">
        <v>108</v>
      </c>
      <c r="Y356" s="26" t="s">
        <v>127</v>
      </c>
      <c r="Z356" s="26" t="s">
        <v>127</v>
      </c>
      <c r="AA356" s="26" t="s">
        <v>127</v>
      </c>
      <c r="AB356" s="26" t="s">
        <v>127</v>
      </c>
      <c r="AC356" s="26">
        <v>80</v>
      </c>
      <c r="AD356" s="26">
        <v>80</v>
      </c>
      <c r="AE356" s="26">
        <v>320</v>
      </c>
      <c r="AF356" s="26" t="s">
        <v>1287</v>
      </c>
      <c r="AG356" s="26" t="s">
        <v>1288</v>
      </c>
      <c r="AH356" s="26"/>
      <c r="AI356" s="26"/>
      <c r="AJ356" s="26"/>
      <c r="AK356" s="26"/>
      <c r="AL356" s="26"/>
      <c r="AM356" s="26"/>
      <c r="AN356" s="26"/>
      <c r="AO356" s="26" t="s">
        <v>127</v>
      </c>
    </row>
    <row r="357" ht="82" customHeight="1" spans="1:41">
      <c r="A357" s="25"/>
      <c r="B357" s="26" t="s">
        <v>1289</v>
      </c>
      <c r="C357" s="26" t="s">
        <v>1290</v>
      </c>
      <c r="D357" s="26" t="s">
        <v>1169</v>
      </c>
      <c r="E357" s="26" t="s">
        <v>1170</v>
      </c>
      <c r="F357" s="87" t="s">
        <v>129</v>
      </c>
      <c r="G357" s="26" t="s">
        <v>1180</v>
      </c>
      <c r="H357" s="26" t="s">
        <v>1181</v>
      </c>
      <c r="I357" s="26">
        <v>400</v>
      </c>
      <c r="J357" s="26"/>
      <c r="K357" s="26"/>
      <c r="L357" s="26"/>
      <c r="M357" s="26"/>
      <c r="N357" s="26"/>
      <c r="O357" s="26">
        <v>400</v>
      </c>
      <c r="P357" s="26"/>
      <c r="Q357" s="26"/>
      <c r="R357" s="26"/>
      <c r="S357" s="26"/>
      <c r="T357" s="26"/>
      <c r="U357" s="26"/>
      <c r="V357" s="26"/>
      <c r="W357" s="26" t="s">
        <v>107</v>
      </c>
      <c r="X357" s="26" t="s">
        <v>108</v>
      </c>
      <c r="Y357" s="26" t="s">
        <v>127</v>
      </c>
      <c r="Z357" s="26" t="s">
        <v>127</v>
      </c>
      <c r="AA357" s="26" t="s">
        <v>127</v>
      </c>
      <c r="AB357" s="26" t="s">
        <v>127</v>
      </c>
      <c r="AC357" s="26">
        <v>662</v>
      </c>
      <c r="AD357" s="26">
        <v>662</v>
      </c>
      <c r="AE357" s="26">
        <v>2554</v>
      </c>
      <c r="AF357" s="26" t="s">
        <v>1287</v>
      </c>
      <c r="AG357" s="26" t="s">
        <v>1291</v>
      </c>
      <c r="AH357" s="26"/>
      <c r="AI357" s="26"/>
      <c r="AJ357" s="26"/>
      <c r="AK357" s="26"/>
      <c r="AL357" s="26"/>
      <c r="AM357" s="26"/>
      <c r="AN357" s="26"/>
      <c r="AO357" s="26" t="s">
        <v>127</v>
      </c>
    </row>
    <row r="358" ht="32.4" customHeight="1" spans="1:41">
      <c r="A358" s="23" t="s">
        <v>38</v>
      </c>
      <c r="B358" s="23"/>
      <c r="C358" s="23"/>
      <c r="D358" s="23"/>
      <c r="E358" s="23"/>
      <c r="F358" s="23"/>
      <c r="G358" s="23"/>
      <c r="H358" s="23"/>
      <c r="I358" s="23">
        <f>I359+I360+I361</f>
        <v>9804</v>
      </c>
      <c r="J358" s="23">
        <f t="shared" ref="J358:V358" si="19">J359+J360+J361</f>
        <v>0</v>
      </c>
      <c r="K358" s="23">
        <f>K359+K360+K361</f>
        <v>0</v>
      </c>
      <c r="L358" s="23">
        <f>L359+L360+L361</f>
        <v>0</v>
      </c>
      <c r="M358" s="23">
        <f>M359+M360+M361</f>
        <v>0</v>
      </c>
      <c r="N358" s="23">
        <f>N359+N360+N361</f>
        <v>0</v>
      </c>
      <c r="O358" s="23">
        <f>O359+O360+O361</f>
        <v>8929</v>
      </c>
      <c r="P358" s="23">
        <f>P359+P360+P361</f>
        <v>0</v>
      </c>
      <c r="Q358" s="23">
        <f>Q359+Q360+Q361</f>
        <v>0</v>
      </c>
      <c r="R358" s="23">
        <f>R359+R360+R361</f>
        <v>0</v>
      </c>
      <c r="S358" s="23">
        <f>S359+S360+S361</f>
        <v>0</v>
      </c>
      <c r="T358" s="23">
        <f>T359+T360+T361</f>
        <v>75</v>
      </c>
      <c r="U358" s="23">
        <f>U359+U360+U361</f>
        <v>800</v>
      </c>
      <c r="V358" s="23">
        <f>V359+V360+V361</f>
        <v>0</v>
      </c>
      <c r="W358" s="23"/>
      <c r="X358" s="23"/>
      <c r="Y358" s="23"/>
      <c r="Z358" s="23"/>
      <c r="AA358" s="23"/>
      <c r="AB358" s="23"/>
      <c r="AC358" s="23"/>
      <c r="AD358" s="23"/>
      <c r="AE358" s="23"/>
      <c r="AF358" s="23"/>
      <c r="AG358" s="23"/>
      <c r="AH358" s="23"/>
      <c r="AI358" s="23"/>
      <c r="AJ358" s="23"/>
      <c r="AK358" s="23"/>
      <c r="AL358" s="23"/>
      <c r="AM358" s="23"/>
      <c r="AN358" s="23"/>
      <c r="AO358" s="23"/>
    </row>
    <row r="359" ht="32.4" customHeight="1" spans="1:41">
      <c r="A359" s="25" t="s">
        <v>39</v>
      </c>
      <c r="B359" s="25"/>
      <c r="C359" s="26"/>
      <c r="D359" s="26"/>
      <c r="E359" s="26"/>
      <c r="F359" s="26"/>
      <c r="G359" s="26"/>
      <c r="H359" s="26"/>
      <c r="I359" s="26"/>
      <c r="J359" s="26"/>
      <c r="K359" s="26"/>
      <c r="L359" s="26"/>
      <c r="M359" s="26"/>
      <c r="N359" s="26"/>
      <c r="O359" s="26"/>
      <c r="P359" s="26"/>
      <c r="Q359" s="26"/>
      <c r="R359" s="26"/>
      <c r="S359" s="26"/>
      <c r="T359" s="26"/>
      <c r="U359" s="26"/>
      <c r="V359" s="26"/>
      <c r="W359" s="26"/>
      <c r="X359" s="26"/>
      <c r="Y359" s="26"/>
      <c r="Z359" s="26"/>
      <c r="AA359" s="26"/>
      <c r="AB359" s="26"/>
      <c r="AC359" s="26"/>
      <c r="AD359" s="26"/>
      <c r="AE359" s="26"/>
      <c r="AF359" s="26"/>
      <c r="AG359" s="26"/>
      <c r="AH359" s="26"/>
      <c r="AI359" s="26"/>
      <c r="AJ359" s="26"/>
      <c r="AK359" s="26"/>
      <c r="AL359" s="26"/>
      <c r="AM359" s="26"/>
      <c r="AN359" s="26"/>
      <c r="AO359" s="26"/>
    </row>
    <row r="360" ht="32.4" customHeight="1" spans="1:41">
      <c r="A360" s="25" t="s">
        <v>40</v>
      </c>
      <c r="B360" s="25"/>
      <c r="C360" s="26"/>
      <c r="D360" s="26"/>
      <c r="E360" s="26"/>
      <c r="F360" s="26"/>
      <c r="G360" s="26"/>
      <c r="H360" s="26"/>
      <c r="I360" s="26"/>
      <c r="J360" s="26"/>
      <c r="K360" s="26"/>
      <c r="L360" s="26"/>
      <c r="M360" s="26"/>
      <c r="N360" s="26"/>
      <c r="O360" s="26"/>
      <c r="P360" s="26"/>
      <c r="Q360" s="26"/>
      <c r="R360" s="26"/>
      <c r="S360" s="26"/>
      <c r="T360" s="26"/>
      <c r="U360" s="26"/>
      <c r="V360" s="26"/>
      <c r="W360" s="26"/>
      <c r="X360" s="26"/>
      <c r="Y360" s="26"/>
      <c r="Z360" s="26"/>
      <c r="AA360" s="26"/>
      <c r="AB360" s="26"/>
      <c r="AC360" s="26"/>
      <c r="AD360" s="26"/>
      <c r="AE360" s="26"/>
      <c r="AF360" s="26"/>
      <c r="AG360" s="26"/>
      <c r="AH360" s="26"/>
      <c r="AI360" s="26"/>
      <c r="AJ360" s="26"/>
      <c r="AK360" s="26"/>
      <c r="AL360" s="26"/>
      <c r="AM360" s="26"/>
      <c r="AN360" s="26"/>
      <c r="AO360" s="26"/>
    </row>
    <row r="361" ht="32.4" customHeight="1" spans="1:41">
      <c r="A361" s="26" t="s">
        <v>41</v>
      </c>
      <c r="B361" s="26"/>
      <c r="C361" s="26"/>
      <c r="D361" s="26"/>
      <c r="E361" s="26"/>
      <c r="F361" s="26"/>
      <c r="G361" s="26"/>
      <c r="H361" s="26"/>
      <c r="I361" s="26">
        <f>SUM(I362:I376)</f>
        <v>9804</v>
      </c>
      <c r="J361" s="26">
        <f t="shared" ref="J361:V361" si="20">SUM(J362:J376)</f>
        <v>0</v>
      </c>
      <c r="K361" s="26">
        <f>SUM(K362:K376)</f>
        <v>0</v>
      </c>
      <c r="L361" s="26">
        <f>SUM(L362:L376)</f>
        <v>0</v>
      </c>
      <c r="M361" s="26">
        <f>SUM(M362:M376)</f>
        <v>0</v>
      </c>
      <c r="N361" s="26">
        <f>SUM(N362:N376)</f>
        <v>0</v>
      </c>
      <c r="O361" s="26">
        <f>SUM(O362:O376)</f>
        <v>8929</v>
      </c>
      <c r="P361" s="26">
        <f>SUM(P362:P376)</f>
        <v>0</v>
      </c>
      <c r="Q361" s="26">
        <f>SUM(Q362:Q376)</f>
        <v>0</v>
      </c>
      <c r="R361" s="26">
        <f>SUM(R362:R376)</f>
        <v>0</v>
      </c>
      <c r="S361" s="26">
        <f>SUM(S362:S376)</f>
        <v>0</v>
      </c>
      <c r="T361" s="26">
        <f>SUM(T362:T376)</f>
        <v>75</v>
      </c>
      <c r="U361" s="26">
        <f>SUM(U362:U376)</f>
        <v>800</v>
      </c>
      <c r="V361" s="26">
        <f>SUM(V362:V376)</f>
        <v>0</v>
      </c>
      <c r="W361" s="26"/>
      <c r="X361" s="26"/>
      <c r="Y361" s="26"/>
      <c r="Z361" s="26"/>
      <c r="AA361" s="26"/>
      <c r="AB361" s="26"/>
      <c r="AC361" s="26"/>
      <c r="AD361" s="26"/>
      <c r="AE361" s="26"/>
      <c r="AF361" s="26"/>
      <c r="AG361" s="26"/>
      <c r="AH361" s="26"/>
      <c r="AI361" s="26"/>
      <c r="AJ361" s="26"/>
      <c r="AK361" s="26"/>
      <c r="AL361" s="26"/>
      <c r="AM361" s="26"/>
      <c r="AN361" s="26"/>
      <c r="AO361" s="26"/>
    </row>
    <row r="362" s="6" customFormat="1" ht="76.5" customHeight="1" spans="1:41">
      <c r="A362" s="88" t="s">
        <v>1292</v>
      </c>
      <c r="B362" s="88" t="s">
        <v>1293</v>
      </c>
      <c r="C362" s="88" t="s">
        <v>1294</v>
      </c>
      <c r="D362" s="88" t="s">
        <v>1169</v>
      </c>
      <c r="E362" s="88" t="s">
        <v>1295</v>
      </c>
      <c r="F362" s="88" t="s">
        <v>129</v>
      </c>
      <c r="G362" s="88" t="s">
        <v>1296</v>
      </c>
      <c r="H362" s="88" t="s">
        <v>1297</v>
      </c>
      <c r="I362" s="26">
        <v>60</v>
      </c>
      <c r="J362" s="26"/>
      <c r="K362" s="26"/>
      <c r="L362" s="26"/>
      <c r="M362" s="26"/>
      <c r="N362" s="26"/>
      <c r="O362" s="26">
        <v>60</v>
      </c>
      <c r="P362" s="26"/>
      <c r="Q362" s="26"/>
      <c r="R362" s="26"/>
      <c r="S362" s="26"/>
      <c r="T362" s="26"/>
      <c r="U362" s="26"/>
      <c r="V362" s="26"/>
      <c r="W362" s="26" t="s">
        <v>107</v>
      </c>
      <c r="X362" s="26" t="s">
        <v>108</v>
      </c>
      <c r="Y362" s="26" t="s">
        <v>127</v>
      </c>
      <c r="Z362" s="26" t="s">
        <v>127</v>
      </c>
      <c r="AA362" s="26" t="s">
        <v>127</v>
      </c>
      <c r="AB362" s="26" t="s">
        <v>127</v>
      </c>
      <c r="AC362" s="26"/>
      <c r="AD362" s="26">
        <v>1000</v>
      </c>
      <c r="AE362" s="26">
        <v>1600</v>
      </c>
      <c r="AF362" s="26" t="s">
        <v>1298</v>
      </c>
      <c r="AG362" s="26" t="s">
        <v>1299</v>
      </c>
      <c r="AH362" s="26"/>
      <c r="AI362" s="26" t="s">
        <v>127</v>
      </c>
      <c r="AJ362" s="26" t="s">
        <v>1300</v>
      </c>
      <c r="AK362" s="26"/>
      <c r="AL362" s="26"/>
      <c r="AM362" s="26"/>
      <c r="AN362" s="26"/>
      <c r="AO362" s="88" t="s">
        <v>127</v>
      </c>
    </row>
    <row r="363" s="6" customFormat="1" ht="76.5" customHeight="1" spans="1:41">
      <c r="A363" s="88" t="s">
        <v>1301</v>
      </c>
      <c r="B363" s="88" t="s">
        <v>1302</v>
      </c>
      <c r="C363" s="88" t="s">
        <v>1303</v>
      </c>
      <c r="D363" s="88" t="s">
        <v>1169</v>
      </c>
      <c r="E363" s="88" t="s">
        <v>1295</v>
      </c>
      <c r="F363" s="88" t="s">
        <v>129</v>
      </c>
      <c r="G363" s="88" t="s">
        <v>1296</v>
      </c>
      <c r="H363" s="88" t="s">
        <v>1297</v>
      </c>
      <c r="I363" s="41">
        <v>210</v>
      </c>
      <c r="J363" s="26"/>
      <c r="K363" s="26"/>
      <c r="L363" s="26"/>
      <c r="M363" s="26"/>
      <c r="N363" s="26"/>
      <c r="O363" s="41">
        <v>210</v>
      </c>
      <c r="P363" s="26"/>
      <c r="Q363" s="26"/>
      <c r="R363" s="26"/>
      <c r="S363" s="26"/>
      <c r="T363" s="26"/>
      <c r="U363" s="26"/>
      <c r="V363" s="26"/>
      <c r="W363" s="26" t="s">
        <v>107</v>
      </c>
      <c r="X363" s="26" t="s">
        <v>108</v>
      </c>
      <c r="Y363" s="26" t="s">
        <v>127</v>
      </c>
      <c r="Z363" s="26" t="s">
        <v>127</v>
      </c>
      <c r="AA363" s="26" t="s">
        <v>127</v>
      </c>
      <c r="AB363" s="26" t="s">
        <v>127</v>
      </c>
      <c r="AC363" s="26"/>
      <c r="AD363" s="26">
        <v>1600</v>
      </c>
      <c r="AE363" s="26">
        <v>5500</v>
      </c>
      <c r="AF363" s="26" t="s">
        <v>1304</v>
      </c>
      <c r="AG363" s="26" t="s">
        <v>1304</v>
      </c>
      <c r="AH363" s="26"/>
      <c r="AI363" s="26" t="s">
        <v>127</v>
      </c>
      <c r="AJ363" s="26" t="s">
        <v>1300</v>
      </c>
      <c r="AK363" s="26"/>
      <c r="AL363" s="26"/>
      <c r="AM363" s="26"/>
      <c r="AN363" s="26"/>
      <c r="AO363" s="88" t="s">
        <v>127</v>
      </c>
    </row>
    <row r="364" s="6" customFormat="1" ht="76.5" customHeight="1" spans="1:41">
      <c r="A364" s="88" t="s">
        <v>1305</v>
      </c>
      <c r="B364" s="88" t="s">
        <v>1306</v>
      </c>
      <c r="C364" s="88" t="s">
        <v>1307</v>
      </c>
      <c r="D364" s="88" t="s">
        <v>1169</v>
      </c>
      <c r="E364" s="88" t="s">
        <v>1295</v>
      </c>
      <c r="F364" s="88" t="s">
        <v>129</v>
      </c>
      <c r="G364" s="88" t="s">
        <v>1296</v>
      </c>
      <c r="H364" s="88" t="s">
        <v>1297</v>
      </c>
      <c r="I364" s="41">
        <v>65</v>
      </c>
      <c r="J364" s="26"/>
      <c r="K364" s="26"/>
      <c r="L364" s="26"/>
      <c r="M364" s="26"/>
      <c r="N364" s="26"/>
      <c r="O364" s="41">
        <v>65</v>
      </c>
      <c r="P364" s="26"/>
      <c r="Q364" s="26"/>
      <c r="R364" s="26"/>
      <c r="S364" s="26"/>
      <c r="T364" s="26"/>
      <c r="U364" s="26"/>
      <c r="V364" s="26"/>
      <c r="W364" s="26" t="s">
        <v>107</v>
      </c>
      <c r="X364" s="26" t="s">
        <v>108</v>
      </c>
      <c r="Y364" s="26" t="s">
        <v>127</v>
      </c>
      <c r="Z364" s="26" t="s">
        <v>127</v>
      </c>
      <c r="AA364" s="26" t="s">
        <v>127</v>
      </c>
      <c r="AB364" s="26" t="s">
        <v>127</v>
      </c>
      <c r="AC364" s="26"/>
      <c r="AD364" s="26">
        <v>200</v>
      </c>
      <c r="AE364" s="26">
        <v>650</v>
      </c>
      <c r="AF364" s="26" t="s">
        <v>1307</v>
      </c>
      <c r="AG364" s="26" t="s">
        <v>1308</v>
      </c>
      <c r="AH364" s="26"/>
      <c r="AI364" s="26" t="s">
        <v>127</v>
      </c>
      <c r="AJ364" s="26" t="s">
        <v>1300</v>
      </c>
      <c r="AK364" s="26"/>
      <c r="AL364" s="26"/>
      <c r="AM364" s="26"/>
      <c r="AN364" s="26"/>
      <c r="AO364" s="88" t="s">
        <v>127</v>
      </c>
    </row>
    <row r="365" s="6" customFormat="1" ht="76.5" customHeight="1" spans="1:41">
      <c r="A365" s="88" t="s">
        <v>1309</v>
      </c>
      <c r="B365" s="88" t="s">
        <v>1310</v>
      </c>
      <c r="C365" s="88" t="s">
        <v>1311</v>
      </c>
      <c r="D365" s="88" t="s">
        <v>1169</v>
      </c>
      <c r="E365" s="88" t="s">
        <v>1295</v>
      </c>
      <c r="F365" s="88" t="s">
        <v>129</v>
      </c>
      <c r="G365" s="88" t="s">
        <v>1296</v>
      </c>
      <c r="H365" s="88" t="s">
        <v>1297</v>
      </c>
      <c r="I365" s="41">
        <v>85</v>
      </c>
      <c r="J365" s="26"/>
      <c r="K365" s="26"/>
      <c r="L365" s="26"/>
      <c r="M365" s="26"/>
      <c r="N365" s="26"/>
      <c r="O365" s="41">
        <v>85</v>
      </c>
      <c r="P365" s="26"/>
      <c r="Q365" s="26"/>
      <c r="R365" s="26"/>
      <c r="S365" s="26"/>
      <c r="T365" s="26"/>
      <c r="U365" s="26"/>
      <c r="V365" s="26"/>
      <c r="W365" s="26" t="s">
        <v>107</v>
      </c>
      <c r="X365" s="26" t="s">
        <v>108</v>
      </c>
      <c r="Y365" s="26" t="s">
        <v>127</v>
      </c>
      <c r="Z365" s="26" t="s">
        <v>127</v>
      </c>
      <c r="AA365" s="26" t="s">
        <v>127</v>
      </c>
      <c r="AB365" s="26" t="s">
        <v>127</v>
      </c>
      <c r="AC365" s="26"/>
      <c r="AD365" s="26">
        <v>450</v>
      </c>
      <c r="AE365" s="26">
        <v>800</v>
      </c>
      <c r="AF365" s="26" t="s">
        <v>1312</v>
      </c>
      <c r="AG365" s="26" t="s">
        <v>1313</v>
      </c>
      <c r="AH365" s="26"/>
      <c r="AI365" s="26" t="s">
        <v>127</v>
      </c>
      <c r="AJ365" s="26" t="s">
        <v>1300</v>
      </c>
      <c r="AK365" s="26"/>
      <c r="AL365" s="26"/>
      <c r="AM365" s="26"/>
      <c r="AN365" s="26"/>
      <c r="AO365" s="88" t="s">
        <v>127</v>
      </c>
    </row>
    <row r="366" s="6" customFormat="1" ht="76.5" customHeight="1" spans="1:41">
      <c r="A366" s="88" t="s">
        <v>1292</v>
      </c>
      <c r="B366" s="88" t="s">
        <v>1314</v>
      </c>
      <c r="C366" s="88" t="s">
        <v>1315</v>
      </c>
      <c r="D366" s="88" t="s">
        <v>1169</v>
      </c>
      <c r="E366" s="88" t="s">
        <v>1295</v>
      </c>
      <c r="F366" s="88" t="s">
        <v>129</v>
      </c>
      <c r="G366" s="88" t="s">
        <v>1296</v>
      </c>
      <c r="H366" s="88" t="s">
        <v>1297</v>
      </c>
      <c r="I366" s="26">
        <v>60</v>
      </c>
      <c r="J366" s="26"/>
      <c r="K366" s="26"/>
      <c r="L366" s="26"/>
      <c r="M366" s="26"/>
      <c r="N366" s="26"/>
      <c r="O366" s="26">
        <v>60</v>
      </c>
      <c r="P366" s="26"/>
      <c r="Q366" s="26"/>
      <c r="R366" s="26"/>
      <c r="S366" s="26"/>
      <c r="T366" s="26"/>
      <c r="U366" s="26"/>
      <c r="V366" s="26"/>
      <c r="W366" s="26" t="s">
        <v>107</v>
      </c>
      <c r="X366" s="26" t="s">
        <v>108</v>
      </c>
      <c r="Y366" s="26" t="s">
        <v>127</v>
      </c>
      <c r="Z366" s="26" t="s">
        <v>127</v>
      </c>
      <c r="AA366" s="26" t="s">
        <v>127</v>
      </c>
      <c r="AB366" s="26" t="s">
        <v>127</v>
      </c>
      <c r="AC366" s="26"/>
      <c r="AD366" s="26">
        <v>1000</v>
      </c>
      <c r="AE366" s="26">
        <v>1600</v>
      </c>
      <c r="AF366" s="26" t="s">
        <v>1298</v>
      </c>
      <c r="AG366" s="26" t="s">
        <v>1299</v>
      </c>
      <c r="AH366" s="26"/>
      <c r="AI366" s="26" t="s">
        <v>127</v>
      </c>
      <c r="AJ366" s="26" t="s">
        <v>1300</v>
      </c>
      <c r="AK366" s="26"/>
      <c r="AL366" s="26"/>
      <c r="AM366" s="26"/>
      <c r="AN366" s="26"/>
      <c r="AO366" s="88" t="s">
        <v>127</v>
      </c>
    </row>
    <row r="367" s="6" customFormat="1" ht="76.5" customHeight="1" spans="1:41">
      <c r="A367" s="88" t="s">
        <v>1301</v>
      </c>
      <c r="B367" s="88" t="s">
        <v>1316</v>
      </c>
      <c r="C367" s="88" t="s">
        <v>1317</v>
      </c>
      <c r="D367" s="88" t="s">
        <v>1169</v>
      </c>
      <c r="E367" s="88" t="s">
        <v>1295</v>
      </c>
      <c r="F367" s="88" t="s">
        <v>129</v>
      </c>
      <c r="G367" s="88" t="s">
        <v>1296</v>
      </c>
      <c r="H367" s="88" t="s">
        <v>1297</v>
      </c>
      <c r="I367" s="41">
        <v>210</v>
      </c>
      <c r="J367" s="26"/>
      <c r="K367" s="26"/>
      <c r="L367" s="26"/>
      <c r="M367" s="26"/>
      <c r="N367" s="26"/>
      <c r="O367" s="41">
        <v>210</v>
      </c>
      <c r="P367" s="26"/>
      <c r="Q367" s="26"/>
      <c r="R367" s="26"/>
      <c r="S367" s="26"/>
      <c r="T367" s="26"/>
      <c r="U367" s="26"/>
      <c r="V367" s="26"/>
      <c r="W367" s="26" t="s">
        <v>107</v>
      </c>
      <c r="X367" s="26" t="s">
        <v>108</v>
      </c>
      <c r="Y367" s="26" t="s">
        <v>127</v>
      </c>
      <c r="Z367" s="26" t="s">
        <v>127</v>
      </c>
      <c r="AA367" s="26" t="s">
        <v>127</v>
      </c>
      <c r="AB367" s="26" t="s">
        <v>127</v>
      </c>
      <c r="AC367" s="26"/>
      <c r="AD367" s="26">
        <v>1600</v>
      </c>
      <c r="AE367" s="26">
        <v>5500</v>
      </c>
      <c r="AF367" s="26" t="s">
        <v>1304</v>
      </c>
      <c r="AG367" s="26" t="s">
        <v>1304</v>
      </c>
      <c r="AH367" s="26"/>
      <c r="AI367" s="26" t="s">
        <v>127</v>
      </c>
      <c r="AJ367" s="26" t="s">
        <v>1300</v>
      </c>
      <c r="AK367" s="26"/>
      <c r="AL367" s="26"/>
      <c r="AM367" s="26"/>
      <c r="AN367" s="26"/>
      <c r="AO367" s="88" t="s">
        <v>127</v>
      </c>
    </row>
    <row r="368" s="6" customFormat="1" ht="76.5" customHeight="1" spans="1:41">
      <c r="A368" s="88" t="s">
        <v>1305</v>
      </c>
      <c r="B368" s="88" t="s">
        <v>1318</v>
      </c>
      <c r="C368" s="88" t="s">
        <v>1319</v>
      </c>
      <c r="D368" s="88" t="s">
        <v>1169</v>
      </c>
      <c r="E368" s="88" t="s">
        <v>1295</v>
      </c>
      <c r="F368" s="88" t="s">
        <v>129</v>
      </c>
      <c r="G368" s="88" t="s">
        <v>1296</v>
      </c>
      <c r="H368" s="88" t="s">
        <v>1297</v>
      </c>
      <c r="I368" s="41">
        <v>65</v>
      </c>
      <c r="J368" s="26"/>
      <c r="K368" s="26"/>
      <c r="L368" s="26"/>
      <c r="M368" s="26"/>
      <c r="N368" s="26"/>
      <c r="O368" s="41">
        <v>65</v>
      </c>
      <c r="P368" s="26"/>
      <c r="Q368" s="26"/>
      <c r="R368" s="26"/>
      <c r="S368" s="26"/>
      <c r="T368" s="26"/>
      <c r="U368" s="26"/>
      <c r="V368" s="26"/>
      <c r="W368" s="26" t="s">
        <v>107</v>
      </c>
      <c r="X368" s="26" t="s">
        <v>108</v>
      </c>
      <c r="Y368" s="26" t="s">
        <v>127</v>
      </c>
      <c r="Z368" s="26" t="s">
        <v>127</v>
      </c>
      <c r="AA368" s="26" t="s">
        <v>127</v>
      </c>
      <c r="AB368" s="26" t="s">
        <v>127</v>
      </c>
      <c r="AC368" s="26"/>
      <c r="AD368" s="26">
        <v>200</v>
      </c>
      <c r="AE368" s="26">
        <v>650</v>
      </c>
      <c r="AF368" s="26" t="s">
        <v>1320</v>
      </c>
      <c r="AG368" s="26" t="s">
        <v>1308</v>
      </c>
      <c r="AH368" s="26"/>
      <c r="AI368" s="26" t="s">
        <v>127</v>
      </c>
      <c r="AJ368" s="26" t="s">
        <v>1300</v>
      </c>
      <c r="AK368" s="26"/>
      <c r="AL368" s="26"/>
      <c r="AM368" s="26"/>
      <c r="AN368" s="26"/>
      <c r="AO368" s="88" t="s">
        <v>127</v>
      </c>
    </row>
    <row r="369" s="6" customFormat="1" ht="76.5" customHeight="1" spans="1:41">
      <c r="A369" s="88" t="s">
        <v>1309</v>
      </c>
      <c r="B369" s="88" t="s">
        <v>1321</v>
      </c>
      <c r="C369" s="88" t="s">
        <v>1322</v>
      </c>
      <c r="D369" s="88" t="s">
        <v>1169</v>
      </c>
      <c r="E369" s="88" t="s">
        <v>1295</v>
      </c>
      <c r="F369" s="88" t="s">
        <v>129</v>
      </c>
      <c r="G369" s="88" t="s">
        <v>1296</v>
      </c>
      <c r="H369" s="88" t="s">
        <v>1297</v>
      </c>
      <c r="I369" s="41">
        <v>85</v>
      </c>
      <c r="J369" s="26"/>
      <c r="K369" s="26"/>
      <c r="L369" s="26"/>
      <c r="M369" s="26"/>
      <c r="N369" s="26"/>
      <c r="O369" s="41">
        <v>85</v>
      </c>
      <c r="P369" s="26"/>
      <c r="Q369" s="26"/>
      <c r="R369" s="26"/>
      <c r="S369" s="26"/>
      <c r="T369" s="26"/>
      <c r="U369" s="26"/>
      <c r="V369" s="26"/>
      <c r="W369" s="26" t="s">
        <v>107</v>
      </c>
      <c r="X369" s="26" t="s">
        <v>108</v>
      </c>
      <c r="Y369" s="26" t="s">
        <v>127</v>
      </c>
      <c r="Z369" s="26" t="s">
        <v>127</v>
      </c>
      <c r="AA369" s="26" t="s">
        <v>127</v>
      </c>
      <c r="AB369" s="26" t="s">
        <v>127</v>
      </c>
      <c r="AC369" s="26"/>
      <c r="AD369" s="26">
        <v>450</v>
      </c>
      <c r="AE369" s="26">
        <v>800</v>
      </c>
      <c r="AF369" s="26" t="s">
        <v>1323</v>
      </c>
      <c r="AG369" s="26" t="s">
        <v>1313</v>
      </c>
      <c r="AH369" s="26"/>
      <c r="AI369" s="26" t="s">
        <v>127</v>
      </c>
      <c r="AJ369" s="26" t="s">
        <v>1300</v>
      </c>
      <c r="AK369" s="26"/>
      <c r="AL369" s="26"/>
      <c r="AM369" s="26"/>
      <c r="AN369" s="26"/>
      <c r="AO369" s="88" t="s">
        <v>127</v>
      </c>
    </row>
    <row r="370" s="6" customFormat="1" ht="76.5" customHeight="1" spans="1:41">
      <c r="A370" s="89" t="s">
        <v>1324</v>
      </c>
      <c r="B370" s="89" t="s">
        <v>1325</v>
      </c>
      <c r="C370" s="89" t="s">
        <v>1326</v>
      </c>
      <c r="D370" s="88" t="s">
        <v>1169</v>
      </c>
      <c r="E370" s="88" t="s">
        <v>1295</v>
      </c>
      <c r="F370" s="88" t="s">
        <v>129</v>
      </c>
      <c r="G370" s="88" t="s">
        <v>1296</v>
      </c>
      <c r="H370" s="88" t="s">
        <v>1297</v>
      </c>
      <c r="I370" s="26">
        <v>5</v>
      </c>
      <c r="J370" s="26"/>
      <c r="K370" s="26"/>
      <c r="L370" s="26"/>
      <c r="M370" s="26"/>
      <c r="N370" s="26"/>
      <c r="O370" s="26">
        <v>5</v>
      </c>
      <c r="P370" s="26"/>
      <c r="Q370" s="26"/>
      <c r="R370" s="26"/>
      <c r="S370" s="26"/>
      <c r="T370" s="26"/>
      <c r="U370" s="26"/>
      <c r="V370" s="26"/>
      <c r="W370" s="26" t="s">
        <v>107</v>
      </c>
      <c r="X370" s="26" t="s">
        <v>108</v>
      </c>
      <c r="Y370" s="26" t="s">
        <v>127</v>
      </c>
      <c r="Z370" s="26" t="s">
        <v>127</v>
      </c>
      <c r="AA370" s="26" t="s">
        <v>127</v>
      </c>
      <c r="AB370" s="26" t="s">
        <v>127</v>
      </c>
      <c r="AC370" s="26"/>
      <c r="AD370" s="26">
        <v>40</v>
      </c>
      <c r="AE370" s="26">
        <v>80</v>
      </c>
      <c r="AF370" s="26" t="s">
        <v>1327</v>
      </c>
      <c r="AG370" s="88" t="s">
        <v>1327</v>
      </c>
      <c r="AH370" s="26"/>
      <c r="AI370" s="26" t="s">
        <v>127</v>
      </c>
      <c r="AJ370" s="26" t="s">
        <v>1328</v>
      </c>
      <c r="AK370" s="26"/>
      <c r="AL370" s="26"/>
      <c r="AM370" s="26"/>
      <c r="AN370" s="26"/>
      <c r="AO370" s="88" t="s">
        <v>127</v>
      </c>
    </row>
    <row r="371" s="6" customFormat="1" ht="76.5" customHeight="1" spans="1:41">
      <c r="A371" s="89" t="s">
        <v>1329</v>
      </c>
      <c r="B371" s="88" t="s">
        <v>1330</v>
      </c>
      <c r="C371" s="88" t="s">
        <v>1331</v>
      </c>
      <c r="D371" s="88" t="s">
        <v>1169</v>
      </c>
      <c r="E371" s="88" t="s">
        <v>1295</v>
      </c>
      <c r="F371" s="88" t="s">
        <v>129</v>
      </c>
      <c r="G371" s="88" t="s">
        <v>1296</v>
      </c>
      <c r="H371" s="88" t="s">
        <v>1297</v>
      </c>
      <c r="I371" s="26">
        <v>800</v>
      </c>
      <c r="J371" s="26"/>
      <c r="K371" s="26"/>
      <c r="L371" s="26"/>
      <c r="M371" s="26"/>
      <c r="N371" s="26"/>
      <c r="O371" s="26"/>
      <c r="P371" s="26"/>
      <c r="Q371" s="26"/>
      <c r="R371" s="26"/>
      <c r="S371" s="26"/>
      <c r="T371" s="26"/>
      <c r="U371" s="26">
        <v>800</v>
      </c>
      <c r="V371" s="26"/>
      <c r="W371" s="26" t="s">
        <v>107</v>
      </c>
      <c r="X371" s="26" t="s">
        <v>108</v>
      </c>
      <c r="Y371" s="26" t="s">
        <v>127</v>
      </c>
      <c r="Z371" s="26" t="s">
        <v>127</v>
      </c>
      <c r="AA371" s="26" t="s">
        <v>127</v>
      </c>
      <c r="AB371" s="26" t="s">
        <v>127</v>
      </c>
      <c r="AC371" s="26"/>
      <c r="AD371" s="26">
        <v>400</v>
      </c>
      <c r="AE371" s="26">
        <v>1000</v>
      </c>
      <c r="AF371" s="26" t="s">
        <v>1332</v>
      </c>
      <c r="AG371" s="88" t="s">
        <v>1333</v>
      </c>
      <c r="AH371" s="26"/>
      <c r="AI371" s="26" t="s">
        <v>127</v>
      </c>
      <c r="AJ371" s="26" t="s">
        <v>1334</v>
      </c>
      <c r="AK371" s="26"/>
      <c r="AL371" s="26"/>
      <c r="AM371" s="26"/>
      <c r="AN371" s="26"/>
      <c r="AO371" s="88" t="s">
        <v>127</v>
      </c>
    </row>
    <row r="372" s="6" customFormat="1" ht="76.5" customHeight="1" spans="1:41">
      <c r="A372" s="25" t="s">
        <v>1335</v>
      </c>
      <c r="B372" s="26" t="s">
        <v>1336</v>
      </c>
      <c r="C372" s="26" t="s">
        <v>1337</v>
      </c>
      <c r="D372" s="26" t="s">
        <v>1169</v>
      </c>
      <c r="E372" s="26" t="s">
        <v>1295</v>
      </c>
      <c r="F372" s="88" t="s">
        <v>129</v>
      </c>
      <c r="G372" s="88" t="s">
        <v>1296</v>
      </c>
      <c r="H372" s="88" t="s">
        <v>1297</v>
      </c>
      <c r="I372" s="26">
        <v>75</v>
      </c>
      <c r="J372" s="26"/>
      <c r="K372" s="26"/>
      <c r="L372" s="26"/>
      <c r="M372" s="26"/>
      <c r="N372" s="26"/>
      <c r="O372" s="26"/>
      <c r="P372" s="26"/>
      <c r="Q372" s="26"/>
      <c r="R372" s="26"/>
      <c r="S372" s="26"/>
      <c r="T372" s="26">
        <v>75</v>
      </c>
      <c r="U372" s="26"/>
      <c r="V372" s="26"/>
      <c r="W372" s="26" t="s">
        <v>107</v>
      </c>
      <c r="X372" s="26" t="s">
        <v>108</v>
      </c>
      <c r="Y372" s="26" t="s">
        <v>127</v>
      </c>
      <c r="Z372" s="26" t="s">
        <v>127</v>
      </c>
      <c r="AA372" s="26" t="s">
        <v>127</v>
      </c>
      <c r="AB372" s="26" t="s">
        <v>127</v>
      </c>
      <c r="AC372" s="26"/>
      <c r="AD372" s="26">
        <v>150</v>
      </c>
      <c r="AE372" s="26">
        <v>150</v>
      </c>
      <c r="AF372" s="26" t="s">
        <v>1338</v>
      </c>
      <c r="AG372" s="26" t="s">
        <v>1339</v>
      </c>
      <c r="AH372" s="26"/>
      <c r="AI372" s="26" t="s">
        <v>127</v>
      </c>
      <c r="AJ372" s="26" t="s">
        <v>1340</v>
      </c>
      <c r="AK372" s="26"/>
      <c r="AL372" s="26"/>
      <c r="AM372" s="26"/>
      <c r="AN372" s="26"/>
      <c r="AO372" s="88" t="s">
        <v>127</v>
      </c>
    </row>
    <row r="373" s="6" customFormat="1" ht="76.5" customHeight="1" spans="1:41">
      <c r="A373" s="25" t="s">
        <v>1341</v>
      </c>
      <c r="B373" s="26" t="s">
        <v>1342</v>
      </c>
      <c r="C373" s="26" t="s">
        <v>1343</v>
      </c>
      <c r="D373" s="26" t="s">
        <v>1169</v>
      </c>
      <c r="E373" s="26" t="s">
        <v>1295</v>
      </c>
      <c r="F373" s="88" t="s">
        <v>129</v>
      </c>
      <c r="G373" s="88" t="s">
        <v>1296</v>
      </c>
      <c r="H373" s="88" t="s">
        <v>1297</v>
      </c>
      <c r="I373" s="26">
        <v>54</v>
      </c>
      <c r="J373" s="26"/>
      <c r="K373" s="26"/>
      <c r="L373" s="26"/>
      <c r="M373" s="26"/>
      <c r="N373" s="26"/>
      <c r="O373" s="26">
        <v>54</v>
      </c>
      <c r="P373" s="26"/>
      <c r="Q373" s="26"/>
      <c r="R373" s="26"/>
      <c r="S373" s="26"/>
      <c r="T373" s="26"/>
      <c r="U373" s="26"/>
      <c r="V373" s="26"/>
      <c r="W373" s="26" t="s">
        <v>107</v>
      </c>
      <c r="X373" s="26" t="s">
        <v>108</v>
      </c>
      <c r="Y373" s="26" t="s">
        <v>127</v>
      </c>
      <c r="Z373" s="26" t="s">
        <v>127</v>
      </c>
      <c r="AA373" s="26" t="s">
        <v>127</v>
      </c>
      <c r="AB373" s="26" t="s">
        <v>127</v>
      </c>
      <c r="AC373" s="26"/>
      <c r="AD373" s="26">
        <v>180</v>
      </c>
      <c r="AE373" s="26">
        <v>180</v>
      </c>
      <c r="AF373" s="26" t="s">
        <v>1344</v>
      </c>
      <c r="AG373" s="26" t="s">
        <v>1345</v>
      </c>
      <c r="AH373" s="26"/>
      <c r="AI373" s="26" t="s">
        <v>127</v>
      </c>
      <c r="AJ373" s="26" t="s">
        <v>1340</v>
      </c>
      <c r="AK373" s="26"/>
      <c r="AL373" s="26"/>
      <c r="AM373" s="26"/>
      <c r="AN373" s="26"/>
      <c r="AO373" s="88" t="s">
        <v>127</v>
      </c>
    </row>
    <row r="374" s="12" customFormat="1" ht="95" customHeight="1" spans="1:41">
      <c r="A374" s="90"/>
      <c r="B374" s="91" t="s">
        <v>1346</v>
      </c>
      <c r="C374" s="91" t="s">
        <v>1347</v>
      </c>
      <c r="D374" s="91" t="s">
        <v>1348</v>
      </c>
      <c r="E374" s="91" t="s">
        <v>1349</v>
      </c>
      <c r="F374" s="91" t="s">
        <v>129</v>
      </c>
      <c r="G374" s="91" t="s">
        <v>1296</v>
      </c>
      <c r="H374" s="91" t="s">
        <v>1350</v>
      </c>
      <c r="I374" s="91">
        <v>6950</v>
      </c>
      <c r="J374" s="91"/>
      <c r="K374" s="91"/>
      <c r="L374" s="91"/>
      <c r="M374" s="91"/>
      <c r="N374" s="91"/>
      <c r="O374" s="91">
        <v>6950</v>
      </c>
      <c r="P374" s="91"/>
      <c r="Q374" s="91"/>
      <c r="R374" s="91"/>
      <c r="S374" s="91"/>
      <c r="T374" s="91"/>
      <c r="U374" s="91"/>
      <c r="V374" s="91"/>
      <c r="W374" s="91" t="s">
        <v>126</v>
      </c>
      <c r="X374" s="91" t="s">
        <v>108</v>
      </c>
      <c r="Y374" s="91" t="s">
        <v>127</v>
      </c>
      <c r="Z374" s="91" t="s">
        <v>127</v>
      </c>
      <c r="AA374" s="91" t="s">
        <v>127</v>
      </c>
      <c r="AB374" s="91" t="s">
        <v>108</v>
      </c>
      <c r="AC374" s="91">
        <v>251</v>
      </c>
      <c r="AD374" s="91">
        <v>1084</v>
      </c>
      <c r="AE374" s="91">
        <v>12000</v>
      </c>
      <c r="AF374" s="91" t="s">
        <v>1351</v>
      </c>
      <c r="AG374" s="91" t="s">
        <v>1352</v>
      </c>
      <c r="AH374" s="93"/>
      <c r="AO374" s="95" t="s">
        <v>127</v>
      </c>
    </row>
    <row r="375" s="12" customFormat="1" ht="95" customHeight="1" spans="1:41">
      <c r="A375" s="90"/>
      <c r="B375" s="90" t="s">
        <v>1353</v>
      </c>
      <c r="C375" s="90" t="s">
        <v>1354</v>
      </c>
      <c r="D375" s="90" t="s">
        <v>1169</v>
      </c>
      <c r="E375" s="90" t="s">
        <v>1355</v>
      </c>
      <c r="F375" s="90" t="s">
        <v>129</v>
      </c>
      <c r="G375" s="91" t="s">
        <v>1296</v>
      </c>
      <c r="H375" s="90" t="s">
        <v>1356</v>
      </c>
      <c r="I375" s="90">
        <v>540</v>
      </c>
      <c r="J375" s="90"/>
      <c r="K375" s="90"/>
      <c r="L375" s="90"/>
      <c r="M375" s="90"/>
      <c r="N375" s="90"/>
      <c r="O375" s="90">
        <v>540</v>
      </c>
      <c r="P375" s="90"/>
      <c r="Q375" s="90"/>
      <c r="R375" s="90"/>
      <c r="S375" s="90"/>
      <c r="T375" s="90"/>
      <c r="U375" s="90"/>
      <c r="V375" s="90"/>
      <c r="W375" s="90" t="s">
        <v>126</v>
      </c>
      <c r="X375" s="90" t="s">
        <v>108</v>
      </c>
      <c r="Y375" s="90" t="s">
        <v>127</v>
      </c>
      <c r="Z375" s="90" t="s">
        <v>127</v>
      </c>
      <c r="AA375" s="90" t="s">
        <v>127</v>
      </c>
      <c r="AB375" s="90" t="s">
        <v>127</v>
      </c>
      <c r="AC375" s="90"/>
      <c r="AD375" s="90">
        <v>3400</v>
      </c>
      <c r="AE375" s="90">
        <v>47250</v>
      </c>
      <c r="AF375" s="90" t="s">
        <v>1357</v>
      </c>
      <c r="AG375" s="90" t="s">
        <v>1358</v>
      </c>
      <c r="AH375" s="94"/>
      <c r="AO375" s="26" t="s">
        <v>127</v>
      </c>
    </row>
    <row r="376" s="12" customFormat="1" ht="95" customHeight="1" spans="1:41">
      <c r="A376" s="90"/>
      <c r="B376" s="90" t="s">
        <v>1359</v>
      </c>
      <c r="C376" s="90" t="s">
        <v>1360</v>
      </c>
      <c r="D376" s="90" t="s">
        <v>1169</v>
      </c>
      <c r="E376" s="90" t="s">
        <v>1355</v>
      </c>
      <c r="F376" s="90" t="s">
        <v>129</v>
      </c>
      <c r="G376" s="91" t="s">
        <v>1296</v>
      </c>
      <c r="H376" s="90" t="s">
        <v>1356</v>
      </c>
      <c r="I376" s="90">
        <v>540</v>
      </c>
      <c r="J376" s="90"/>
      <c r="K376" s="90"/>
      <c r="L376" s="90"/>
      <c r="M376" s="90"/>
      <c r="N376" s="90"/>
      <c r="O376" s="90">
        <v>540</v>
      </c>
      <c r="P376" s="90"/>
      <c r="Q376" s="90"/>
      <c r="R376" s="90"/>
      <c r="S376" s="90"/>
      <c r="T376" s="90"/>
      <c r="U376" s="90"/>
      <c r="V376" s="90"/>
      <c r="W376" s="90" t="s">
        <v>126</v>
      </c>
      <c r="X376" s="90" t="s">
        <v>108</v>
      </c>
      <c r="Y376" s="90" t="s">
        <v>127</v>
      </c>
      <c r="Z376" s="90" t="s">
        <v>127</v>
      </c>
      <c r="AA376" s="90" t="s">
        <v>127</v>
      </c>
      <c r="AB376" s="90" t="s">
        <v>127</v>
      </c>
      <c r="AC376" s="90"/>
      <c r="AD376" s="90">
        <v>3400</v>
      </c>
      <c r="AE376" s="90">
        <v>47250</v>
      </c>
      <c r="AF376" s="90" t="s">
        <v>1357</v>
      </c>
      <c r="AG376" s="90" t="s">
        <v>1358</v>
      </c>
      <c r="AH376" s="94"/>
      <c r="AO376" s="26" t="s">
        <v>127</v>
      </c>
    </row>
    <row r="377" ht="32.4" customHeight="1" spans="1:41">
      <c r="A377" s="23" t="s">
        <v>42</v>
      </c>
      <c r="B377" s="23"/>
      <c r="C377" s="23"/>
      <c r="D377" s="23"/>
      <c r="E377" s="23"/>
      <c r="F377" s="23"/>
      <c r="G377" s="23"/>
      <c r="H377" s="23"/>
      <c r="I377" s="23">
        <f>I378+I379+I380+I381+I382+I383</f>
        <v>1490</v>
      </c>
      <c r="J377" s="23">
        <f t="shared" ref="J377:V377" si="21">J378+J379+J380+J381+J382+J383</f>
        <v>0</v>
      </c>
      <c r="K377" s="23">
        <f>K378+K379+K380+K381+K382+K383</f>
        <v>0</v>
      </c>
      <c r="L377" s="23">
        <f>L378+L379+L380+L381+L382+L383</f>
        <v>0</v>
      </c>
      <c r="M377" s="23">
        <f>M378+M379+M380+M381+M382+M383</f>
        <v>0</v>
      </c>
      <c r="N377" s="23">
        <f>N378+N379+N380+N381+N382+N383</f>
        <v>0</v>
      </c>
      <c r="O377" s="23">
        <f>O378+O379+O380+O381+O382+O383</f>
        <v>1160</v>
      </c>
      <c r="P377" s="23">
        <f>P378+P379+P380+P381+P382+P383</f>
        <v>0</v>
      </c>
      <c r="Q377" s="23">
        <f>Q378+Q379+Q380+Q381+Q382+Q383</f>
        <v>0</v>
      </c>
      <c r="R377" s="23">
        <f>R378+R379+R380+R381+R382+R383</f>
        <v>0</v>
      </c>
      <c r="S377" s="23">
        <f>S378+S379+S380+S381+S382+S383</f>
        <v>0</v>
      </c>
      <c r="T377" s="23">
        <f>T378+T379+T380+T381+T382+T383</f>
        <v>0</v>
      </c>
      <c r="U377" s="23">
        <f>U378+U379+U380+U381+U382+U383</f>
        <v>0</v>
      </c>
      <c r="V377" s="23">
        <f>V378+V379+V380+V381+V382+V383</f>
        <v>330</v>
      </c>
      <c r="W377" s="23"/>
      <c r="X377" s="23"/>
      <c r="Y377" s="23"/>
      <c r="Z377" s="23"/>
      <c r="AA377" s="23"/>
      <c r="AB377" s="23"/>
      <c r="AC377" s="23"/>
      <c r="AD377" s="23"/>
      <c r="AE377" s="23"/>
      <c r="AF377" s="23"/>
      <c r="AG377" s="23"/>
      <c r="AH377" s="23"/>
      <c r="AI377" s="23"/>
      <c r="AJ377" s="23"/>
      <c r="AK377" s="23"/>
      <c r="AL377" s="23"/>
      <c r="AM377" s="23"/>
      <c r="AN377" s="23"/>
      <c r="AO377" s="23"/>
    </row>
    <row r="378" ht="76" customHeight="1" spans="1:41">
      <c r="A378" s="25" t="s">
        <v>43</v>
      </c>
      <c r="B378" s="25" t="s">
        <v>1361</v>
      </c>
      <c r="C378" s="26" t="s">
        <v>1362</v>
      </c>
      <c r="D378" s="26" t="s">
        <v>1363</v>
      </c>
      <c r="E378" s="26" t="s">
        <v>1364</v>
      </c>
      <c r="F378" s="26" t="s">
        <v>129</v>
      </c>
      <c r="G378" s="26" t="s">
        <v>1365</v>
      </c>
      <c r="H378" s="26" t="s">
        <v>1366</v>
      </c>
      <c r="I378" s="26">
        <v>760</v>
      </c>
      <c r="J378" s="26"/>
      <c r="K378" s="26"/>
      <c r="L378" s="26"/>
      <c r="M378" s="26"/>
      <c r="N378" s="26"/>
      <c r="O378" s="26">
        <v>430</v>
      </c>
      <c r="P378" s="26"/>
      <c r="Q378" s="26"/>
      <c r="R378" s="26"/>
      <c r="S378" s="26"/>
      <c r="T378" s="26"/>
      <c r="U378" s="26"/>
      <c r="V378" s="26">
        <v>330</v>
      </c>
      <c r="W378" s="26" t="s">
        <v>107</v>
      </c>
      <c r="X378" s="26" t="s">
        <v>108</v>
      </c>
      <c r="Y378" s="26" t="s">
        <v>127</v>
      </c>
      <c r="Z378" s="26" t="s">
        <v>127</v>
      </c>
      <c r="AA378" s="26" t="s">
        <v>127</v>
      </c>
      <c r="AB378" s="26" t="s">
        <v>127</v>
      </c>
      <c r="AC378" s="26">
        <v>11000</v>
      </c>
      <c r="AD378" s="26">
        <v>32000</v>
      </c>
      <c r="AE378" s="26">
        <v>32000</v>
      </c>
      <c r="AF378" s="26" t="s">
        <v>1367</v>
      </c>
      <c r="AG378" s="26" t="s">
        <v>1368</v>
      </c>
      <c r="AH378" s="26" t="s">
        <v>1369</v>
      </c>
      <c r="AI378" s="26" t="s">
        <v>127</v>
      </c>
      <c r="AJ378" s="26" t="s">
        <v>1370</v>
      </c>
      <c r="AK378" s="26"/>
      <c r="AL378" s="26"/>
      <c r="AM378" s="26"/>
      <c r="AN378" s="26"/>
      <c r="AO378" s="26"/>
    </row>
    <row r="379" ht="33.65" customHeight="1" spans="1:41">
      <c r="A379" s="25" t="s">
        <v>44</v>
      </c>
      <c r="B379" s="25"/>
      <c r="C379" s="26"/>
      <c r="D379" s="26"/>
      <c r="E379" s="26"/>
      <c r="F379" s="26"/>
      <c r="G379" s="26"/>
      <c r="H379" s="26"/>
      <c r="I379" s="26"/>
      <c r="J379" s="26"/>
      <c r="K379" s="26"/>
      <c r="L379" s="26"/>
      <c r="M379" s="26"/>
      <c r="N379" s="26"/>
      <c r="O379" s="26"/>
      <c r="P379" s="26"/>
      <c r="Q379" s="26"/>
      <c r="R379" s="26"/>
      <c r="S379" s="26"/>
      <c r="T379" s="26"/>
      <c r="U379" s="26"/>
      <c r="V379" s="26"/>
      <c r="W379" s="26"/>
      <c r="X379" s="26"/>
      <c r="Y379" s="26"/>
      <c r="Z379" s="26"/>
      <c r="AA379" s="26"/>
      <c r="AB379" s="26"/>
      <c r="AC379" s="26"/>
      <c r="AD379" s="26"/>
      <c r="AE379" s="26"/>
      <c r="AF379" s="26"/>
      <c r="AG379" s="26"/>
      <c r="AH379" s="26"/>
      <c r="AI379" s="26"/>
      <c r="AJ379" s="26" t="s">
        <v>1370</v>
      </c>
      <c r="AK379" s="26"/>
      <c r="AL379" s="26"/>
      <c r="AM379" s="26"/>
      <c r="AN379" s="26"/>
      <c r="AO379" s="26"/>
    </row>
    <row r="380" ht="78" customHeight="1" spans="1:41">
      <c r="A380" s="26" t="s">
        <v>45</v>
      </c>
      <c r="B380" s="26" t="s">
        <v>1371</v>
      </c>
      <c r="C380" s="26" t="s">
        <v>1372</v>
      </c>
      <c r="D380" s="26" t="s">
        <v>1363</v>
      </c>
      <c r="E380" s="26" t="s">
        <v>1364</v>
      </c>
      <c r="F380" s="26" t="s">
        <v>129</v>
      </c>
      <c r="G380" s="26" t="s">
        <v>1365</v>
      </c>
      <c r="H380" s="26" t="s">
        <v>1366</v>
      </c>
      <c r="I380" s="26">
        <v>730</v>
      </c>
      <c r="J380" s="26"/>
      <c r="K380" s="26"/>
      <c r="L380" s="26"/>
      <c r="M380" s="26"/>
      <c r="N380" s="26"/>
      <c r="O380" s="26">
        <v>730</v>
      </c>
      <c r="P380" s="26"/>
      <c r="Q380" s="26"/>
      <c r="R380" s="26"/>
      <c r="S380" s="26"/>
      <c r="T380" s="26"/>
      <c r="U380" s="26"/>
      <c r="V380" s="26"/>
      <c r="W380" s="26" t="s">
        <v>107</v>
      </c>
      <c r="X380" s="26" t="s">
        <v>108</v>
      </c>
      <c r="Y380" s="26" t="s">
        <v>127</v>
      </c>
      <c r="Z380" s="26" t="s">
        <v>127</v>
      </c>
      <c r="AA380" s="26" t="s">
        <v>127</v>
      </c>
      <c r="AB380" s="26" t="s">
        <v>127</v>
      </c>
      <c r="AC380" s="26">
        <v>1800</v>
      </c>
      <c r="AD380" s="26">
        <v>5000</v>
      </c>
      <c r="AE380" s="26">
        <v>5000</v>
      </c>
      <c r="AF380" s="26" t="s">
        <v>1367</v>
      </c>
      <c r="AG380" s="26" t="s">
        <v>1373</v>
      </c>
      <c r="AH380" s="26" t="s">
        <v>1369</v>
      </c>
      <c r="AI380" s="26" t="s">
        <v>127</v>
      </c>
      <c r="AJ380" s="26" t="s">
        <v>1370</v>
      </c>
      <c r="AK380" s="26"/>
      <c r="AL380" s="26"/>
      <c r="AM380" s="26"/>
      <c r="AN380" s="26"/>
      <c r="AO380" s="26"/>
    </row>
    <row r="381" ht="28.5" spans="1:41">
      <c r="A381" s="26" t="s">
        <v>46</v>
      </c>
      <c r="B381" s="26"/>
      <c r="C381" s="26"/>
      <c r="D381" s="26"/>
      <c r="E381" s="26"/>
      <c r="F381" s="26"/>
      <c r="G381" s="26"/>
      <c r="H381" s="26"/>
      <c r="I381" s="26"/>
      <c r="J381" s="26"/>
      <c r="K381" s="26"/>
      <c r="L381" s="26"/>
      <c r="M381" s="26"/>
      <c r="N381" s="26"/>
      <c r="O381" s="26"/>
      <c r="P381" s="26"/>
      <c r="Q381" s="26"/>
      <c r="R381" s="26"/>
      <c r="S381" s="26"/>
      <c r="T381" s="26"/>
      <c r="U381" s="26"/>
      <c r="V381" s="26"/>
      <c r="W381" s="26"/>
      <c r="X381" s="26"/>
      <c r="Y381" s="26"/>
      <c r="Z381" s="26"/>
      <c r="AA381" s="26"/>
      <c r="AB381" s="26"/>
      <c r="AC381" s="26"/>
      <c r="AD381" s="26"/>
      <c r="AE381" s="26"/>
      <c r="AF381" s="26"/>
      <c r="AG381" s="26"/>
      <c r="AH381" s="26"/>
      <c r="AI381" s="26"/>
      <c r="AJ381" s="26"/>
      <c r="AK381" s="26"/>
      <c r="AL381" s="26"/>
      <c r="AM381" s="26"/>
      <c r="AN381" s="26"/>
      <c r="AO381" s="26"/>
    </row>
    <row r="382" ht="30.65" customHeight="1" spans="1:41">
      <c r="A382" s="26" t="s">
        <v>47</v>
      </c>
      <c r="B382" s="26"/>
      <c r="C382" s="26"/>
      <c r="D382" s="26"/>
      <c r="E382" s="26"/>
      <c r="F382" s="26"/>
      <c r="G382" s="26"/>
      <c r="H382" s="26"/>
      <c r="I382" s="26"/>
      <c r="J382" s="26"/>
      <c r="K382" s="26"/>
      <c r="L382" s="26"/>
      <c r="M382" s="26"/>
      <c r="N382" s="26"/>
      <c r="O382" s="26"/>
      <c r="P382" s="26"/>
      <c r="Q382" s="26"/>
      <c r="R382" s="26"/>
      <c r="S382" s="26"/>
      <c r="T382" s="26"/>
      <c r="U382" s="26"/>
      <c r="V382" s="26"/>
      <c r="W382" s="26"/>
      <c r="X382" s="26"/>
      <c r="Y382" s="26"/>
      <c r="Z382" s="26"/>
      <c r="AA382" s="26"/>
      <c r="AB382" s="26"/>
      <c r="AC382" s="26"/>
      <c r="AD382" s="26"/>
      <c r="AE382" s="26"/>
      <c r="AF382" s="26"/>
      <c r="AG382" s="26"/>
      <c r="AH382" s="26"/>
      <c r="AI382" s="26"/>
      <c r="AJ382" s="26"/>
      <c r="AK382" s="26"/>
      <c r="AL382" s="26"/>
      <c r="AM382" s="26"/>
      <c r="AN382" s="26"/>
      <c r="AO382" s="26"/>
    </row>
    <row r="383" ht="28.5" spans="1:41">
      <c r="A383" s="26" t="s">
        <v>48</v>
      </c>
      <c r="B383" s="26"/>
      <c r="C383" s="26"/>
      <c r="D383" s="26"/>
      <c r="E383" s="26"/>
      <c r="F383" s="26"/>
      <c r="G383" s="26"/>
      <c r="H383" s="26"/>
      <c r="I383" s="26"/>
      <c r="J383" s="26"/>
      <c r="K383" s="26"/>
      <c r="L383" s="26"/>
      <c r="M383" s="26"/>
      <c r="N383" s="26"/>
      <c r="O383" s="26"/>
      <c r="P383" s="26"/>
      <c r="Q383" s="26"/>
      <c r="R383" s="26"/>
      <c r="S383" s="26"/>
      <c r="T383" s="26"/>
      <c r="U383" s="26"/>
      <c r="V383" s="26"/>
      <c r="W383" s="26"/>
      <c r="X383" s="26"/>
      <c r="Y383" s="26"/>
      <c r="Z383" s="26"/>
      <c r="AA383" s="26"/>
      <c r="AB383" s="26"/>
      <c r="AC383" s="26"/>
      <c r="AD383" s="26"/>
      <c r="AE383" s="26"/>
      <c r="AF383" s="26"/>
      <c r="AG383" s="26"/>
      <c r="AH383" s="26"/>
      <c r="AI383" s="26"/>
      <c r="AJ383" s="26"/>
      <c r="AK383" s="26"/>
      <c r="AL383" s="26"/>
      <c r="AM383" s="26"/>
      <c r="AN383" s="26"/>
      <c r="AO383" s="26"/>
    </row>
    <row r="384" ht="35.4" customHeight="1" spans="1:41">
      <c r="A384" s="23" t="s">
        <v>49</v>
      </c>
      <c r="B384" s="23"/>
      <c r="C384" s="23"/>
      <c r="D384" s="23"/>
      <c r="E384" s="23"/>
      <c r="F384" s="23"/>
      <c r="G384" s="23"/>
      <c r="H384" s="23"/>
      <c r="I384" s="23"/>
      <c r="J384" s="23"/>
      <c r="K384" s="23"/>
      <c r="L384" s="23"/>
      <c r="M384" s="23"/>
      <c r="N384" s="23"/>
      <c r="O384" s="23"/>
      <c r="P384" s="23"/>
      <c r="Q384" s="23"/>
      <c r="R384" s="23"/>
      <c r="S384" s="23"/>
      <c r="T384" s="23"/>
      <c r="U384" s="23"/>
      <c r="V384" s="23"/>
      <c r="W384" s="23"/>
      <c r="X384" s="23"/>
      <c r="Y384" s="23"/>
      <c r="Z384" s="23"/>
      <c r="AA384" s="23"/>
      <c r="AB384" s="23"/>
      <c r="AC384" s="23"/>
      <c r="AD384" s="23"/>
      <c r="AE384" s="23"/>
      <c r="AF384" s="23"/>
      <c r="AG384" s="23"/>
      <c r="AH384" s="23"/>
      <c r="AI384" s="23"/>
      <c r="AJ384" s="23"/>
      <c r="AK384" s="23"/>
      <c r="AL384" s="23"/>
      <c r="AM384" s="23"/>
      <c r="AN384" s="23"/>
      <c r="AO384" s="23"/>
    </row>
    <row r="385" ht="35.4" customHeight="1" spans="1:41">
      <c r="A385" s="26" t="s">
        <v>50</v>
      </c>
      <c r="B385" s="26"/>
      <c r="C385" s="26"/>
      <c r="D385" s="26"/>
      <c r="E385" s="26"/>
      <c r="F385" s="26"/>
      <c r="G385" s="26"/>
      <c r="H385" s="26"/>
      <c r="I385" s="26"/>
      <c r="J385" s="26"/>
      <c r="K385" s="26"/>
      <c r="L385" s="26"/>
      <c r="M385" s="26"/>
      <c r="N385" s="26"/>
      <c r="O385" s="26"/>
      <c r="P385" s="26"/>
      <c r="Q385" s="26"/>
      <c r="R385" s="26"/>
      <c r="S385" s="26"/>
      <c r="T385" s="26"/>
      <c r="U385" s="26"/>
      <c r="V385" s="26"/>
      <c r="W385" s="26"/>
      <c r="X385" s="26"/>
      <c r="Y385" s="26"/>
      <c r="Z385" s="26"/>
      <c r="AA385" s="26"/>
      <c r="AB385" s="26"/>
      <c r="AC385" s="26"/>
      <c r="AD385" s="26"/>
      <c r="AE385" s="26"/>
      <c r="AF385" s="26"/>
      <c r="AG385" s="26"/>
      <c r="AH385" s="26"/>
      <c r="AI385" s="26"/>
      <c r="AJ385" s="26"/>
      <c r="AK385" s="26"/>
      <c r="AL385" s="26"/>
      <c r="AM385" s="26"/>
      <c r="AN385" s="26"/>
      <c r="AO385" s="26"/>
    </row>
    <row r="386" ht="35.4" customHeight="1" spans="1:41">
      <c r="A386" s="23" t="s">
        <v>51</v>
      </c>
      <c r="B386" s="23"/>
      <c r="C386" s="23"/>
      <c r="D386" s="23"/>
      <c r="E386" s="23"/>
      <c r="F386" s="23"/>
      <c r="G386" s="23"/>
      <c r="H386" s="23"/>
      <c r="I386" s="23">
        <f>I387+I397+I398+I399+I400</f>
        <v>556</v>
      </c>
      <c r="J386" s="23">
        <f t="shared" ref="J386:V386" si="22">J387+J397+J398+J399+J400</f>
        <v>556</v>
      </c>
      <c r="K386" s="23">
        <f>K387+K397+K398+K399+K400</f>
        <v>556</v>
      </c>
      <c r="L386" s="23">
        <f>L387+L397+L398+L399+L400</f>
        <v>0</v>
      </c>
      <c r="M386" s="23">
        <f>M387+M397+M398+M399+M400</f>
        <v>291</v>
      </c>
      <c r="N386" s="23">
        <f>N387+N397+N398+N399+N400</f>
        <v>0</v>
      </c>
      <c r="O386" s="23">
        <f>O387+O397+O398+O399+O400</f>
        <v>0</v>
      </c>
      <c r="P386" s="23">
        <f>P387+P397+P398+P399+P400</f>
        <v>0</v>
      </c>
      <c r="Q386" s="23">
        <f>Q387+Q397+Q398+Q399+Q400</f>
        <v>0</v>
      </c>
      <c r="R386" s="23">
        <f>R387+R397+R398+R399+R400</f>
        <v>0</v>
      </c>
      <c r="S386" s="23">
        <f>S387+S397+S398+S399+S400</f>
        <v>0</v>
      </c>
      <c r="T386" s="23">
        <f>T387+T397+T398+T399+T400</f>
        <v>0</v>
      </c>
      <c r="U386" s="23">
        <f>U387+U397+U398+U399+U400</f>
        <v>0</v>
      </c>
      <c r="V386" s="23">
        <f>V387+V397+V398+V399+V400</f>
        <v>0</v>
      </c>
      <c r="W386" s="23"/>
      <c r="X386" s="23"/>
      <c r="Y386" s="23"/>
      <c r="Z386" s="23"/>
      <c r="AA386" s="23"/>
      <c r="AB386" s="23"/>
      <c r="AC386" s="23"/>
      <c r="AD386" s="23"/>
      <c r="AE386" s="23"/>
      <c r="AF386" s="23"/>
      <c r="AG386" s="23"/>
      <c r="AH386" s="23"/>
      <c r="AI386" s="23"/>
      <c r="AJ386" s="23"/>
      <c r="AK386" s="23"/>
      <c r="AL386" s="23"/>
      <c r="AM386" s="23"/>
      <c r="AN386" s="23"/>
      <c r="AO386" s="23"/>
    </row>
    <row r="387" ht="23" customHeight="1" spans="1:41">
      <c r="A387" s="26" t="s">
        <v>52</v>
      </c>
      <c r="B387" s="26"/>
      <c r="C387" s="26"/>
      <c r="D387" s="26"/>
      <c r="E387" s="26"/>
      <c r="F387" s="26"/>
      <c r="G387" s="26"/>
      <c r="H387" s="26"/>
      <c r="I387" s="26">
        <f>SUM(I388:I396)</f>
        <v>556</v>
      </c>
      <c r="J387" s="26">
        <f t="shared" ref="J387:V387" si="23">SUM(J388:J396)</f>
        <v>556</v>
      </c>
      <c r="K387" s="26">
        <f>SUM(K388:K396)</f>
        <v>556</v>
      </c>
      <c r="L387" s="26">
        <f>SUM(L388:L396)</f>
        <v>0</v>
      </c>
      <c r="M387" s="26">
        <f>SUM(M388:M396)</f>
        <v>291</v>
      </c>
      <c r="N387" s="26">
        <f>SUM(N388:N396)</f>
        <v>0</v>
      </c>
      <c r="O387" s="26">
        <f>SUM(O388:O396)</f>
        <v>0</v>
      </c>
      <c r="P387" s="26">
        <f>SUM(P388:P396)</f>
        <v>0</v>
      </c>
      <c r="Q387" s="26">
        <f>SUM(Q388:Q396)</f>
        <v>0</v>
      </c>
      <c r="R387" s="26">
        <f>SUM(R388:R396)</f>
        <v>0</v>
      </c>
      <c r="S387" s="26">
        <f>SUM(S388:S396)</f>
        <v>0</v>
      </c>
      <c r="T387" s="26">
        <f>SUM(T388:T396)</f>
        <v>0</v>
      </c>
      <c r="U387" s="26">
        <f>SUM(U388:U396)</f>
        <v>0</v>
      </c>
      <c r="V387" s="26">
        <f>SUM(V388:V396)</f>
        <v>0</v>
      </c>
      <c r="W387" s="26"/>
      <c r="X387" s="26"/>
      <c r="Y387" s="26"/>
      <c r="Z387" s="26"/>
      <c r="AA387" s="26"/>
      <c r="AB387" s="26"/>
      <c r="AC387" s="26"/>
      <c r="AD387" s="26"/>
      <c r="AE387" s="26"/>
      <c r="AF387" s="26"/>
      <c r="AG387" s="26"/>
      <c r="AH387" s="26"/>
      <c r="AI387" s="26"/>
      <c r="AJ387" s="26"/>
      <c r="AK387" s="26"/>
      <c r="AL387" s="26"/>
      <c r="AM387" s="26"/>
      <c r="AN387" s="26"/>
      <c r="AO387" s="26"/>
    </row>
    <row r="388" s="13" customFormat="1" ht="68" customHeight="1" spans="1:41">
      <c r="A388" s="26"/>
      <c r="B388" s="26" t="s">
        <v>1374</v>
      </c>
      <c r="C388" s="26" t="s">
        <v>1375</v>
      </c>
      <c r="D388" s="26" t="s">
        <v>1376</v>
      </c>
      <c r="E388" s="26" t="s">
        <v>1377</v>
      </c>
      <c r="F388" s="26" t="s">
        <v>129</v>
      </c>
      <c r="G388" s="26" t="s">
        <v>229</v>
      </c>
      <c r="H388" s="26" t="s">
        <v>1252</v>
      </c>
      <c r="I388" s="26">
        <f t="shared" ref="I388:I396" si="24">K388</f>
        <v>74</v>
      </c>
      <c r="J388" s="26">
        <f t="shared" ref="J388:J396" si="25">I388</f>
        <v>74</v>
      </c>
      <c r="K388" s="26">
        <v>74</v>
      </c>
      <c r="L388" s="26"/>
      <c r="M388" s="26">
        <v>32</v>
      </c>
      <c r="N388" s="26"/>
      <c r="O388" s="26"/>
      <c r="P388" s="26"/>
      <c r="Q388" s="26"/>
      <c r="R388" s="26"/>
      <c r="S388" s="26"/>
      <c r="T388" s="26"/>
      <c r="U388" s="26"/>
      <c r="V388" s="26"/>
      <c r="W388" s="26" t="s">
        <v>107</v>
      </c>
      <c r="X388" s="26" t="s">
        <v>108</v>
      </c>
      <c r="Y388" s="26" t="s">
        <v>127</v>
      </c>
      <c r="Z388" s="26" t="s">
        <v>127</v>
      </c>
      <c r="AA388" s="26" t="s">
        <v>127</v>
      </c>
      <c r="AB388" s="26" t="s">
        <v>127</v>
      </c>
      <c r="AC388" s="26"/>
      <c r="AD388" s="26"/>
      <c r="AE388" s="26"/>
      <c r="AF388" s="26" t="s">
        <v>1378</v>
      </c>
      <c r="AG388" s="26" t="s">
        <v>1379</v>
      </c>
      <c r="AH388" s="26"/>
      <c r="AI388" s="26"/>
      <c r="AJ388" s="26"/>
      <c r="AK388" s="26"/>
      <c r="AL388" s="26"/>
      <c r="AM388" s="26"/>
      <c r="AN388" s="26"/>
      <c r="AO388" s="26" t="s">
        <v>1380</v>
      </c>
    </row>
    <row r="389" s="13" customFormat="1" ht="68" customHeight="1" spans="1:41">
      <c r="A389" s="26"/>
      <c r="B389" s="26" t="s">
        <v>1381</v>
      </c>
      <c r="C389" s="26" t="s">
        <v>1382</v>
      </c>
      <c r="D389" s="26" t="s">
        <v>1383</v>
      </c>
      <c r="E389" s="26" t="s">
        <v>1377</v>
      </c>
      <c r="F389" s="26" t="s">
        <v>129</v>
      </c>
      <c r="G389" s="26" t="s">
        <v>229</v>
      </c>
      <c r="H389" s="26" t="s">
        <v>1247</v>
      </c>
      <c r="I389" s="26">
        <f>K389</f>
        <v>28</v>
      </c>
      <c r="J389" s="26">
        <f>I389</f>
        <v>28</v>
      </c>
      <c r="K389" s="26">
        <v>28</v>
      </c>
      <c r="L389" s="26"/>
      <c r="M389" s="26">
        <v>32</v>
      </c>
      <c r="N389" s="26"/>
      <c r="O389" s="26"/>
      <c r="P389" s="26"/>
      <c r="Q389" s="26"/>
      <c r="R389" s="26"/>
      <c r="S389" s="26"/>
      <c r="T389" s="26"/>
      <c r="U389" s="26"/>
      <c r="V389" s="26"/>
      <c r="W389" s="26" t="s">
        <v>107</v>
      </c>
      <c r="X389" s="26" t="s">
        <v>108</v>
      </c>
      <c r="Y389" s="26" t="s">
        <v>127</v>
      </c>
      <c r="Z389" s="26" t="s">
        <v>127</v>
      </c>
      <c r="AA389" s="26" t="s">
        <v>127</v>
      </c>
      <c r="AB389" s="26" t="s">
        <v>127</v>
      </c>
      <c r="AC389" s="26"/>
      <c r="AD389" s="26"/>
      <c r="AE389" s="26"/>
      <c r="AF389" s="26" t="s">
        <v>1378</v>
      </c>
      <c r="AG389" s="26" t="s">
        <v>1379</v>
      </c>
      <c r="AH389" s="26"/>
      <c r="AI389" s="26"/>
      <c r="AJ389" s="26"/>
      <c r="AK389" s="26"/>
      <c r="AL389" s="26"/>
      <c r="AM389" s="26"/>
      <c r="AN389" s="26"/>
      <c r="AO389" s="26" t="s">
        <v>1380</v>
      </c>
    </row>
    <row r="390" s="13" customFormat="1" ht="68" customHeight="1" spans="1:41">
      <c r="A390" s="26"/>
      <c r="B390" s="26" t="s">
        <v>1384</v>
      </c>
      <c r="C390" s="26" t="s">
        <v>1385</v>
      </c>
      <c r="D390" s="26" t="s">
        <v>342</v>
      </c>
      <c r="E390" s="26" t="s">
        <v>1377</v>
      </c>
      <c r="F390" s="26" t="s">
        <v>129</v>
      </c>
      <c r="G390" s="26" t="s">
        <v>229</v>
      </c>
      <c r="H390" s="26" t="s">
        <v>1257</v>
      </c>
      <c r="I390" s="26">
        <f>K390</f>
        <v>61</v>
      </c>
      <c r="J390" s="26">
        <f>I390</f>
        <v>61</v>
      </c>
      <c r="K390" s="26">
        <v>61</v>
      </c>
      <c r="L390" s="26"/>
      <c r="M390" s="26">
        <v>33</v>
      </c>
      <c r="N390" s="26"/>
      <c r="O390" s="26"/>
      <c r="P390" s="26"/>
      <c r="Q390" s="26"/>
      <c r="R390" s="26"/>
      <c r="S390" s="26"/>
      <c r="T390" s="26"/>
      <c r="U390" s="26"/>
      <c r="V390" s="26"/>
      <c r="W390" s="26" t="s">
        <v>107</v>
      </c>
      <c r="X390" s="26" t="s">
        <v>108</v>
      </c>
      <c r="Y390" s="26" t="s">
        <v>127</v>
      </c>
      <c r="Z390" s="26" t="s">
        <v>127</v>
      </c>
      <c r="AA390" s="26" t="s">
        <v>127</v>
      </c>
      <c r="AB390" s="26" t="s">
        <v>127</v>
      </c>
      <c r="AC390" s="26"/>
      <c r="AD390" s="26"/>
      <c r="AE390" s="26"/>
      <c r="AF390" s="26" t="s">
        <v>1378</v>
      </c>
      <c r="AG390" s="26" t="s">
        <v>1379</v>
      </c>
      <c r="AH390" s="26"/>
      <c r="AI390" s="26"/>
      <c r="AJ390" s="26"/>
      <c r="AK390" s="26"/>
      <c r="AL390" s="26"/>
      <c r="AM390" s="26"/>
      <c r="AN390" s="26"/>
      <c r="AO390" s="26" t="s">
        <v>1380</v>
      </c>
    </row>
    <row r="391" s="13" customFormat="1" ht="68" customHeight="1" spans="1:41">
      <c r="A391" s="26"/>
      <c r="B391" s="26" t="s">
        <v>1386</v>
      </c>
      <c r="C391" s="26" t="s">
        <v>1387</v>
      </c>
      <c r="D391" s="26" t="s">
        <v>1388</v>
      </c>
      <c r="E391" s="26" t="s">
        <v>1377</v>
      </c>
      <c r="F391" s="26" t="s">
        <v>129</v>
      </c>
      <c r="G391" s="26" t="s">
        <v>229</v>
      </c>
      <c r="H391" s="26" t="s">
        <v>1267</v>
      </c>
      <c r="I391" s="26">
        <f>K391</f>
        <v>38</v>
      </c>
      <c r="J391" s="26">
        <f>I391</f>
        <v>38</v>
      </c>
      <c r="K391" s="26">
        <v>38</v>
      </c>
      <c r="L391" s="26"/>
      <c r="M391" s="26">
        <v>32</v>
      </c>
      <c r="N391" s="26"/>
      <c r="O391" s="26"/>
      <c r="P391" s="26"/>
      <c r="Q391" s="26"/>
      <c r="R391" s="26"/>
      <c r="S391" s="26"/>
      <c r="T391" s="26"/>
      <c r="U391" s="26"/>
      <c r="V391" s="26"/>
      <c r="W391" s="26" t="s">
        <v>107</v>
      </c>
      <c r="X391" s="26" t="s">
        <v>108</v>
      </c>
      <c r="Y391" s="26" t="s">
        <v>127</v>
      </c>
      <c r="Z391" s="26" t="s">
        <v>127</v>
      </c>
      <c r="AA391" s="26" t="s">
        <v>127</v>
      </c>
      <c r="AB391" s="26" t="s">
        <v>127</v>
      </c>
      <c r="AC391" s="26"/>
      <c r="AD391" s="26"/>
      <c r="AE391" s="26"/>
      <c r="AF391" s="26" t="s">
        <v>1378</v>
      </c>
      <c r="AG391" s="26" t="s">
        <v>1379</v>
      </c>
      <c r="AH391" s="26"/>
      <c r="AI391" s="26"/>
      <c r="AJ391" s="26"/>
      <c r="AK391" s="26"/>
      <c r="AL391" s="26"/>
      <c r="AM391" s="26"/>
      <c r="AN391" s="26"/>
      <c r="AO391" s="26" t="s">
        <v>1380</v>
      </c>
    </row>
    <row r="392" s="13" customFormat="1" ht="68" customHeight="1" spans="1:41">
      <c r="A392" s="26"/>
      <c r="B392" s="26" t="s">
        <v>1389</v>
      </c>
      <c r="C392" s="26" t="s">
        <v>1390</v>
      </c>
      <c r="D392" s="26" t="s">
        <v>1391</v>
      </c>
      <c r="E392" s="26" t="s">
        <v>1377</v>
      </c>
      <c r="F392" s="26" t="s">
        <v>129</v>
      </c>
      <c r="G392" s="26" t="s">
        <v>229</v>
      </c>
      <c r="H392" s="26" t="s">
        <v>1242</v>
      </c>
      <c r="I392" s="26">
        <f>K392</f>
        <v>42</v>
      </c>
      <c r="J392" s="26">
        <f>I392</f>
        <v>42</v>
      </c>
      <c r="K392" s="26">
        <v>42</v>
      </c>
      <c r="L392" s="26"/>
      <c r="M392" s="26">
        <v>32</v>
      </c>
      <c r="N392" s="26"/>
      <c r="O392" s="26"/>
      <c r="P392" s="26"/>
      <c r="Q392" s="26"/>
      <c r="R392" s="26"/>
      <c r="S392" s="26"/>
      <c r="T392" s="26"/>
      <c r="U392" s="26"/>
      <c r="V392" s="26"/>
      <c r="W392" s="26" t="s">
        <v>107</v>
      </c>
      <c r="X392" s="26" t="s">
        <v>108</v>
      </c>
      <c r="Y392" s="26" t="s">
        <v>127</v>
      </c>
      <c r="Z392" s="26" t="s">
        <v>127</v>
      </c>
      <c r="AA392" s="26" t="s">
        <v>127</v>
      </c>
      <c r="AB392" s="26" t="s">
        <v>127</v>
      </c>
      <c r="AC392" s="26"/>
      <c r="AD392" s="26"/>
      <c r="AE392" s="26"/>
      <c r="AF392" s="26" t="s">
        <v>1378</v>
      </c>
      <c r="AG392" s="26" t="s">
        <v>1379</v>
      </c>
      <c r="AH392" s="26"/>
      <c r="AI392" s="26"/>
      <c r="AJ392" s="26"/>
      <c r="AK392" s="26"/>
      <c r="AL392" s="26"/>
      <c r="AM392" s="26"/>
      <c r="AN392" s="26"/>
      <c r="AO392" s="26" t="s">
        <v>1380</v>
      </c>
    </row>
    <row r="393" s="13" customFormat="1" ht="68" customHeight="1" spans="1:41">
      <c r="A393" s="26"/>
      <c r="B393" s="26" t="s">
        <v>1392</v>
      </c>
      <c r="C393" s="26" t="s">
        <v>1393</v>
      </c>
      <c r="D393" s="26" t="s">
        <v>134</v>
      </c>
      <c r="E393" s="26" t="s">
        <v>1377</v>
      </c>
      <c r="F393" s="26" t="s">
        <v>129</v>
      </c>
      <c r="G393" s="26" t="s">
        <v>229</v>
      </c>
      <c r="H393" s="26" t="s">
        <v>1231</v>
      </c>
      <c r="I393" s="26">
        <f>K393</f>
        <v>160</v>
      </c>
      <c r="J393" s="26">
        <f>I393</f>
        <v>160</v>
      </c>
      <c r="K393" s="26">
        <v>160</v>
      </c>
      <c r="L393" s="26"/>
      <c r="M393" s="26">
        <v>34</v>
      </c>
      <c r="N393" s="26"/>
      <c r="O393" s="26"/>
      <c r="P393" s="26"/>
      <c r="Q393" s="26"/>
      <c r="R393" s="26"/>
      <c r="S393" s="26"/>
      <c r="T393" s="26"/>
      <c r="U393" s="26"/>
      <c r="V393" s="26"/>
      <c r="W393" s="26" t="s">
        <v>107</v>
      </c>
      <c r="X393" s="26" t="s">
        <v>108</v>
      </c>
      <c r="Y393" s="26" t="s">
        <v>127</v>
      </c>
      <c r="Z393" s="26" t="s">
        <v>127</v>
      </c>
      <c r="AA393" s="26" t="s">
        <v>127</v>
      </c>
      <c r="AB393" s="26" t="s">
        <v>127</v>
      </c>
      <c r="AC393" s="26"/>
      <c r="AD393" s="26"/>
      <c r="AE393" s="26"/>
      <c r="AF393" s="26" t="s">
        <v>1378</v>
      </c>
      <c r="AG393" s="26" t="s">
        <v>1379</v>
      </c>
      <c r="AH393" s="26"/>
      <c r="AI393" s="26"/>
      <c r="AJ393" s="26"/>
      <c r="AK393" s="26"/>
      <c r="AL393" s="26"/>
      <c r="AM393" s="26"/>
      <c r="AN393" s="26"/>
      <c r="AO393" s="26" t="s">
        <v>1380</v>
      </c>
    </row>
    <row r="394" s="13" customFormat="1" ht="68" customHeight="1" spans="1:41">
      <c r="A394" s="26"/>
      <c r="B394" s="26" t="s">
        <v>1394</v>
      </c>
      <c r="C394" s="26" t="s">
        <v>1395</v>
      </c>
      <c r="D394" s="26" t="s">
        <v>1396</v>
      </c>
      <c r="E394" s="26" t="s">
        <v>1377</v>
      </c>
      <c r="F394" s="26" t="s">
        <v>129</v>
      </c>
      <c r="G394" s="26" t="s">
        <v>229</v>
      </c>
      <c r="H394" s="26" t="s">
        <v>1237</v>
      </c>
      <c r="I394" s="26">
        <f>K394</f>
        <v>35</v>
      </c>
      <c r="J394" s="26">
        <f>I394</f>
        <v>35</v>
      </c>
      <c r="K394" s="26">
        <v>35</v>
      </c>
      <c r="L394" s="26"/>
      <c r="M394" s="26">
        <v>32</v>
      </c>
      <c r="N394" s="26"/>
      <c r="O394" s="26"/>
      <c r="P394" s="26"/>
      <c r="Q394" s="26"/>
      <c r="R394" s="26"/>
      <c r="S394" s="26"/>
      <c r="T394" s="26"/>
      <c r="U394" s="26"/>
      <c r="V394" s="26"/>
      <c r="W394" s="26" t="s">
        <v>107</v>
      </c>
      <c r="X394" s="26" t="s">
        <v>108</v>
      </c>
      <c r="Y394" s="26" t="s">
        <v>127</v>
      </c>
      <c r="Z394" s="26" t="s">
        <v>127</v>
      </c>
      <c r="AA394" s="26" t="s">
        <v>127</v>
      </c>
      <c r="AB394" s="26" t="s">
        <v>127</v>
      </c>
      <c r="AC394" s="26"/>
      <c r="AD394" s="26"/>
      <c r="AE394" s="26"/>
      <c r="AF394" s="26" t="s">
        <v>1378</v>
      </c>
      <c r="AG394" s="26" t="s">
        <v>1379</v>
      </c>
      <c r="AH394" s="26"/>
      <c r="AI394" s="26"/>
      <c r="AJ394" s="26"/>
      <c r="AK394" s="26"/>
      <c r="AL394" s="26"/>
      <c r="AM394" s="26"/>
      <c r="AN394" s="26"/>
      <c r="AO394" s="26" t="s">
        <v>1380</v>
      </c>
    </row>
    <row r="395" s="13" customFormat="1" ht="68" customHeight="1" spans="1:41">
      <c r="A395" s="26"/>
      <c r="B395" s="26" t="s">
        <v>1397</v>
      </c>
      <c r="C395" s="26" t="s">
        <v>1387</v>
      </c>
      <c r="D395" s="26" t="s">
        <v>1398</v>
      </c>
      <c r="E395" s="26" t="s">
        <v>1377</v>
      </c>
      <c r="F395" s="26" t="s">
        <v>129</v>
      </c>
      <c r="G395" s="26" t="s">
        <v>229</v>
      </c>
      <c r="H395" s="26" t="s">
        <v>1272</v>
      </c>
      <c r="I395" s="26">
        <f>K395</f>
        <v>38</v>
      </c>
      <c r="J395" s="26">
        <f>I395</f>
        <v>38</v>
      </c>
      <c r="K395" s="26">
        <v>38</v>
      </c>
      <c r="L395" s="26"/>
      <c r="M395" s="26">
        <v>32</v>
      </c>
      <c r="N395" s="26"/>
      <c r="O395" s="26"/>
      <c r="P395" s="26"/>
      <c r="Q395" s="26"/>
      <c r="R395" s="26"/>
      <c r="S395" s="26"/>
      <c r="T395" s="26"/>
      <c r="U395" s="26"/>
      <c r="V395" s="26"/>
      <c r="W395" s="26" t="s">
        <v>107</v>
      </c>
      <c r="X395" s="26" t="s">
        <v>108</v>
      </c>
      <c r="Y395" s="26" t="s">
        <v>127</v>
      </c>
      <c r="Z395" s="26" t="s">
        <v>127</v>
      </c>
      <c r="AA395" s="26" t="s">
        <v>127</v>
      </c>
      <c r="AB395" s="26" t="s">
        <v>127</v>
      </c>
      <c r="AC395" s="26"/>
      <c r="AD395" s="26"/>
      <c r="AE395" s="26"/>
      <c r="AF395" s="26" t="s">
        <v>1378</v>
      </c>
      <c r="AG395" s="26" t="s">
        <v>1379</v>
      </c>
      <c r="AH395" s="26"/>
      <c r="AI395" s="26"/>
      <c r="AJ395" s="26"/>
      <c r="AK395" s="26"/>
      <c r="AL395" s="26"/>
      <c r="AM395" s="26"/>
      <c r="AN395" s="26"/>
      <c r="AO395" s="26" t="s">
        <v>1380</v>
      </c>
    </row>
    <row r="396" s="13" customFormat="1" ht="68" customHeight="1" spans="1:41">
      <c r="A396" s="26"/>
      <c r="B396" s="26" t="s">
        <v>1399</v>
      </c>
      <c r="C396" s="26" t="s">
        <v>1400</v>
      </c>
      <c r="D396" s="26" t="s">
        <v>1401</v>
      </c>
      <c r="E396" s="26" t="s">
        <v>1377</v>
      </c>
      <c r="F396" s="26" t="s">
        <v>129</v>
      </c>
      <c r="G396" s="26" t="s">
        <v>229</v>
      </c>
      <c r="H396" s="26" t="s">
        <v>1262</v>
      </c>
      <c r="I396" s="26">
        <f>K396</f>
        <v>80</v>
      </c>
      <c r="J396" s="26">
        <f>I396</f>
        <v>80</v>
      </c>
      <c r="K396" s="26">
        <v>80</v>
      </c>
      <c r="L396" s="26"/>
      <c r="M396" s="26">
        <v>32</v>
      </c>
      <c r="N396" s="26"/>
      <c r="O396" s="26"/>
      <c r="P396" s="26"/>
      <c r="Q396" s="26"/>
      <c r="R396" s="26"/>
      <c r="S396" s="26"/>
      <c r="T396" s="26"/>
      <c r="U396" s="26"/>
      <c r="V396" s="26"/>
      <c r="W396" s="26" t="s">
        <v>107</v>
      </c>
      <c r="X396" s="26" t="s">
        <v>108</v>
      </c>
      <c r="Y396" s="26" t="s">
        <v>127</v>
      </c>
      <c r="Z396" s="26" t="s">
        <v>127</v>
      </c>
      <c r="AA396" s="26" t="s">
        <v>127</v>
      </c>
      <c r="AB396" s="26" t="s">
        <v>127</v>
      </c>
      <c r="AC396" s="26"/>
      <c r="AD396" s="26"/>
      <c r="AE396" s="26"/>
      <c r="AF396" s="26" t="s">
        <v>1378</v>
      </c>
      <c r="AG396" s="26" t="s">
        <v>1379</v>
      </c>
      <c r="AH396" s="26"/>
      <c r="AI396" s="26"/>
      <c r="AJ396" s="26"/>
      <c r="AK396" s="26"/>
      <c r="AL396" s="26"/>
      <c r="AM396" s="26"/>
      <c r="AN396" s="26"/>
      <c r="AO396" s="26" t="s">
        <v>1380</v>
      </c>
    </row>
    <row r="397" ht="47" customHeight="1" spans="1:41">
      <c r="A397" s="38" t="s">
        <v>53</v>
      </c>
      <c r="B397" s="26"/>
      <c r="C397" s="26"/>
      <c r="D397" s="26"/>
      <c r="E397" s="26"/>
      <c r="F397" s="26"/>
      <c r="G397" s="26"/>
      <c r="H397" s="26"/>
      <c r="I397" s="26"/>
      <c r="J397" s="26"/>
      <c r="K397" s="26"/>
      <c r="L397" s="26"/>
      <c r="M397" s="26"/>
      <c r="N397" s="26"/>
      <c r="O397" s="26"/>
      <c r="P397" s="26"/>
      <c r="Q397" s="26"/>
      <c r="R397" s="26"/>
      <c r="S397" s="26"/>
      <c r="T397" s="26"/>
      <c r="U397" s="26"/>
      <c r="V397" s="26"/>
      <c r="W397" s="26"/>
      <c r="X397" s="26"/>
      <c r="Y397" s="26"/>
      <c r="Z397" s="26"/>
      <c r="AA397" s="26"/>
      <c r="AB397" s="26"/>
      <c r="AC397" s="26"/>
      <c r="AD397" s="26"/>
      <c r="AE397" s="26"/>
      <c r="AF397" s="26"/>
      <c r="AG397" s="26"/>
      <c r="AH397" s="26"/>
      <c r="AI397" s="26"/>
      <c r="AJ397" s="26"/>
      <c r="AK397" s="26"/>
      <c r="AL397" s="26"/>
      <c r="AM397" s="26"/>
      <c r="AN397" s="26"/>
      <c r="AO397" s="26"/>
    </row>
    <row r="398" ht="29.4" customHeight="1" spans="1:41">
      <c r="A398" s="25" t="s">
        <v>54</v>
      </c>
      <c r="B398" s="26"/>
      <c r="C398" s="26"/>
      <c r="D398" s="26"/>
      <c r="E398" s="26"/>
      <c r="F398" s="26"/>
      <c r="G398" s="26"/>
      <c r="H398" s="26"/>
      <c r="I398" s="26"/>
      <c r="J398" s="26"/>
      <c r="K398" s="26"/>
      <c r="L398" s="26"/>
      <c r="M398" s="26"/>
      <c r="N398" s="26"/>
      <c r="O398" s="26"/>
      <c r="P398" s="26"/>
      <c r="Q398" s="26"/>
      <c r="R398" s="26"/>
      <c r="S398" s="26"/>
      <c r="T398" s="26"/>
      <c r="U398" s="26"/>
      <c r="V398" s="26"/>
      <c r="W398" s="26"/>
      <c r="X398" s="26"/>
      <c r="Y398" s="26"/>
      <c r="Z398" s="26"/>
      <c r="AA398" s="26"/>
      <c r="AB398" s="26"/>
      <c r="AC398" s="26"/>
      <c r="AD398" s="26"/>
      <c r="AE398" s="26"/>
      <c r="AF398" s="26"/>
      <c r="AG398" s="26"/>
      <c r="AH398" s="26"/>
      <c r="AI398" s="26"/>
      <c r="AJ398" s="26"/>
      <c r="AK398" s="26"/>
      <c r="AL398" s="26"/>
      <c r="AM398" s="26"/>
      <c r="AN398" s="26"/>
      <c r="AO398" s="26"/>
    </row>
    <row r="399" ht="38" customHeight="1" spans="1:41">
      <c r="A399" s="25" t="s">
        <v>55</v>
      </c>
      <c r="B399" s="26"/>
      <c r="C399" s="26"/>
      <c r="D399" s="26"/>
      <c r="E399" s="26"/>
      <c r="F399" s="26"/>
      <c r="G399" s="26"/>
      <c r="H399" s="26"/>
      <c r="I399" s="26"/>
      <c r="J399" s="26"/>
      <c r="K399" s="26"/>
      <c r="L399" s="26"/>
      <c r="M399" s="26"/>
      <c r="N399" s="26"/>
      <c r="O399" s="26"/>
      <c r="P399" s="26"/>
      <c r="Q399" s="26"/>
      <c r="R399" s="26"/>
      <c r="S399" s="26"/>
      <c r="T399" s="26"/>
      <c r="U399" s="26"/>
      <c r="V399" s="26"/>
      <c r="W399" s="26"/>
      <c r="X399" s="26"/>
      <c r="Y399" s="26"/>
      <c r="Z399" s="26"/>
      <c r="AA399" s="26"/>
      <c r="AB399" s="26"/>
      <c r="AC399" s="26"/>
      <c r="AD399" s="26"/>
      <c r="AE399" s="26"/>
      <c r="AF399" s="26"/>
      <c r="AG399" s="26"/>
      <c r="AH399" s="26"/>
      <c r="AI399" s="26"/>
      <c r="AJ399" s="26"/>
      <c r="AK399" s="26"/>
      <c r="AL399" s="26"/>
      <c r="AM399" s="26"/>
      <c r="AN399" s="26"/>
      <c r="AO399" s="26"/>
    </row>
    <row r="400" ht="32.4" customHeight="1" spans="1:41">
      <c r="A400" s="25" t="s">
        <v>23</v>
      </c>
      <c r="B400" s="26"/>
      <c r="C400" s="26"/>
      <c r="D400" s="26"/>
      <c r="E400" s="26"/>
      <c r="F400" s="26"/>
      <c r="G400" s="26"/>
      <c r="H400" s="26"/>
      <c r="I400" s="26"/>
      <c r="J400" s="26"/>
      <c r="K400" s="26"/>
      <c r="L400" s="26"/>
      <c r="M400" s="26"/>
      <c r="N400" s="26"/>
      <c r="O400" s="26"/>
      <c r="P400" s="26"/>
      <c r="Q400" s="26"/>
      <c r="R400" s="26"/>
      <c r="S400" s="26"/>
      <c r="T400" s="26"/>
      <c r="U400" s="26"/>
      <c r="V400" s="26"/>
      <c r="W400" s="26"/>
      <c r="X400" s="26"/>
      <c r="Y400" s="26"/>
      <c r="Z400" s="26"/>
      <c r="AA400" s="26"/>
      <c r="AB400" s="26"/>
      <c r="AC400" s="26"/>
      <c r="AD400" s="26"/>
      <c r="AE400" s="26"/>
      <c r="AF400" s="26"/>
      <c r="AG400" s="26"/>
      <c r="AH400" s="26"/>
      <c r="AI400" s="26"/>
      <c r="AJ400" s="26"/>
      <c r="AK400" s="26"/>
      <c r="AL400" s="26"/>
      <c r="AM400" s="26"/>
      <c r="AN400" s="26"/>
      <c r="AO400" s="26"/>
    </row>
    <row r="401" ht="32.4" customHeight="1" spans="1:41">
      <c r="A401" s="23" t="s">
        <v>56</v>
      </c>
      <c r="B401" s="23"/>
      <c r="C401" s="23"/>
      <c r="D401" s="23"/>
      <c r="E401" s="23"/>
      <c r="F401" s="23"/>
      <c r="G401" s="23"/>
      <c r="H401" s="23"/>
      <c r="I401" s="23">
        <f>I402+I403+I427</f>
        <v>2484.2</v>
      </c>
      <c r="J401" s="23">
        <f t="shared" ref="J401:V401" si="26">J402+J403+J427</f>
        <v>0</v>
      </c>
      <c r="K401" s="23">
        <f>K402+K403+K427</f>
        <v>0</v>
      </c>
      <c r="L401" s="23">
        <f>L402+L403+L427</f>
        <v>0</v>
      </c>
      <c r="M401" s="23">
        <f>M402+M403+M427</f>
        <v>0</v>
      </c>
      <c r="N401" s="23">
        <f>N402+N403+N427</f>
        <v>0</v>
      </c>
      <c r="O401" s="23">
        <f>O402+O403+O427</f>
        <v>2484.2</v>
      </c>
      <c r="P401" s="23">
        <f>P402+P403+P427</f>
        <v>0</v>
      </c>
      <c r="Q401" s="23">
        <f>Q402+Q403+Q427</f>
        <v>0</v>
      </c>
      <c r="R401" s="23">
        <f>R402+R403+R427</f>
        <v>0</v>
      </c>
      <c r="S401" s="23">
        <f>S402+S403+S427</f>
        <v>0</v>
      </c>
      <c r="T401" s="23">
        <f>T402+T403+T427</f>
        <v>0</v>
      </c>
      <c r="U401" s="23">
        <f>U402+U403+U427</f>
        <v>0</v>
      </c>
      <c r="V401" s="23">
        <f>V402+V403+V427</f>
        <v>0</v>
      </c>
      <c r="W401" s="23"/>
      <c r="X401" s="23"/>
      <c r="Y401" s="23"/>
      <c r="Z401" s="23"/>
      <c r="AA401" s="23"/>
      <c r="AB401" s="23"/>
      <c r="AC401" s="23"/>
      <c r="AD401" s="23"/>
      <c r="AE401" s="23"/>
      <c r="AF401" s="23"/>
      <c r="AG401" s="23"/>
      <c r="AH401" s="23"/>
      <c r="AI401" s="23"/>
      <c r="AJ401" s="23"/>
      <c r="AK401" s="23"/>
      <c r="AL401" s="23"/>
      <c r="AM401" s="23"/>
      <c r="AN401" s="23"/>
      <c r="AO401" s="23"/>
    </row>
    <row r="402" ht="32.4" customHeight="1" spans="1:41">
      <c r="A402" s="25" t="s">
        <v>57</v>
      </c>
      <c r="B402" s="26"/>
      <c r="C402" s="26"/>
      <c r="D402" s="26"/>
      <c r="E402" s="26"/>
      <c r="F402" s="26"/>
      <c r="G402" s="26"/>
      <c r="H402" s="26"/>
      <c r="I402" s="26"/>
      <c r="J402" s="26"/>
      <c r="K402" s="26"/>
      <c r="L402" s="26"/>
      <c r="M402" s="26"/>
      <c r="N402" s="26"/>
      <c r="O402" s="26"/>
      <c r="P402" s="26"/>
      <c r="Q402" s="26"/>
      <c r="R402" s="26"/>
      <c r="S402" s="26"/>
      <c r="T402" s="26"/>
      <c r="U402" s="26"/>
      <c r="V402" s="26"/>
      <c r="W402" s="26"/>
      <c r="X402" s="26"/>
      <c r="Y402" s="26"/>
      <c r="Z402" s="26"/>
      <c r="AA402" s="26"/>
      <c r="AB402" s="26"/>
      <c r="AC402" s="26"/>
      <c r="AD402" s="26"/>
      <c r="AE402" s="26"/>
      <c r="AF402" s="26"/>
      <c r="AG402" s="26"/>
      <c r="AH402" s="26"/>
      <c r="AI402" s="26"/>
      <c r="AJ402" s="26"/>
      <c r="AK402" s="26"/>
      <c r="AL402" s="26"/>
      <c r="AM402" s="26"/>
      <c r="AN402" s="26"/>
      <c r="AO402" s="26"/>
    </row>
    <row r="403" ht="32.4" customHeight="1" spans="1:41">
      <c r="A403" s="25" t="s">
        <v>58</v>
      </c>
      <c r="B403" s="26" t="s">
        <v>109</v>
      </c>
      <c r="C403" s="26"/>
      <c r="D403" s="26"/>
      <c r="E403" s="26"/>
      <c r="F403" s="26"/>
      <c r="G403" s="26"/>
      <c r="H403" s="26"/>
      <c r="I403" s="26">
        <f t="shared" ref="I403:L403" si="27">SUM(I404:I426)</f>
        <v>866</v>
      </c>
      <c r="J403" s="26">
        <f>SUM(J404:J426)</f>
        <v>0</v>
      </c>
      <c r="K403" s="26"/>
      <c r="L403" s="26">
        <f>SUM(L404:L426)</f>
        <v>0</v>
      </c>
      <c r="M403" s="26"/>
      <c r="N403" s="26"/>
      <c r="O403" s="26">
        <f>SUM(O404:O426)</f>
        <v>866</v>
      </c>
      <c r="P403" s="26"/>
      <c r="Q403" s="26"/>
      <c r="R403" s="26"/>
      <c r="S403" s="26"/>
      <c r="T403" s="26"/>
      <c r="U403" s="26"/>
      <c r="V403" s="26"/>
      <c r="W403" s="26"/>
      <c r="X403" s="26"/>
      <c r="Y403" s="26"/>
      <c r="Z403" s="26"/>
      <c r="AA403" s="26"/>
      <c r="AB403" s="26"/>
      <c r="AC403" s="26">
        <f t="shared" ref="AC403:AE403" si="28">SUM(AC404:AC426)</f>
        <v>1148</v>
      </c>
      <c r="AD403" s="26">
        <f>SUM(AD404:AD426)</f>
        <v>2950</v>
      </c>
      <c r="AE403" s="26">
        <f>SUM(AE404:AE426)</f>
        <v>7076</v>
      </c>
      <c r="AF403" s="26"/>
      <c r="AG403" s="26"/>
      <c r="AH403" s="26"/>
      <c r="AI403" s="26"/>
      <c r="AJ403" s="26"/>
      <c r="AK403" s="26"/>
      <c r="AL403" s="26"/>
      <c r="AM403" s="26"/>
      <c r="AN403" s="26"/>
      <c r="AO403" s="26"/>
    </row>
    <row r="404" ht="108" customHeight="1" spans="1:41">
      <c r="A404" s="25" t="s">
        <v>1402</v>
      </c>
      <c r="B404" s="26" t="s">
        <v>1403</v>
      </c>
      <c r="C404" s="26" t="s">
        <v>1404</v>
      </c>
      <c r="D404" s="26" t="s">
        <v>191</v>
      </c>
      <c r="E404" s="26" t="s">
        <v>253</v>
      </c>
      <c r="F404" s="26" t="s">
        <v>129</v>
      </c>
      <c r="G404" s="26" t="s">
        <v>1405</v>
      </c>
      <c r="H404" s="26" t="s">
        <v>1406</v>
      </c>
      <c r="I404" s="26">
        <v>20</v>
      </c>
      <c r="J404" s="26"/>
      <c r="K404" s="26"/>
      <c r="L404" s="26"/>
      <c r="M404" s="26"/>
      <c r="N404" s="26"/>
      <c r="O404" s="26">
        <v>20</v>
      </c>
      <c r="P404" s="26"/>
      <c r="Q404" s="26"/>
      <c r="R404" s="26"/>
      <c r="S404" s="26"/>
      <c r="T404" s="26"/>
      <c r="U404" s="26"/>
      <c r="V404" s="26"/>
      <c r="W404" s="26" t="s">
        <v>107</v>
      </c>
      <c r="X404" s="26" t="s">
        <v>108</v>
      </c>
      <c r="Y404" s="26" t="s">
        <v>108</v>
      </c>
      <c r="Z404" s="26" t="s">
        <v>127</v>
      </c>
      <c r="AA404" s="26" t="s">
        <v>127</v>
      </c>
      <c r="AB404" s="26" t="s">
        <v>127</v>
      </c>
      <c r="AC404" s="26">
        <v>49</v>
      </c>
      <c r="AD404" s="26">
        <v>112</v>
      </c>
      <c r="AE404" s="26">
        <v>356</v>
      </c>
      <c r="AF404" s="26" t="s">
        <v>1407</v>
      </c>
      <c r="AG404" s="26" t="s">
        <v>1408</v>
      </c>
      <c r="AH404" s="26"/>
      <c r="AI404" s="26"/>
      <c r="AJ404" s="26"/>
      <c r="AK404" s="26"/>
      <c r="AL404" s="26"/>
      <c r="AM404" s="26"/>
      <c r="AN404" s="26"/>
      <c r="AO404" s="26" t="s">
        <v>127</v>
      </c>
    </row>
    <row r="405" ht="108" customHeight="1" spans="1:41">
      <c r="A405" s="25" t="s">
        <v>1402</v>
      </c>
      <c r="B405" s="26" t="s">
        <v>1409</v>
      </c>
      <c r="C405" s="96" t="s">
        <v>1410</v>
      </c>
      <c r="D405" s="26" t="s">
        <v>178</v>
      </c>
      <c r="E405" s="26" t="s">
        <v>179</v>
      </c>
      <c r="F405" s="26" t="s">
        <v>129</v>
      </c>
      <c r="G405" s="26" t="s">
        <v>1405</v>
      </c>
      <c r="H405" s="26" t="s">
        <v>1406</v>
      </c>
      <c r="I405" s="26">
        <v>35</v>
      </c>
      <c r="J405" s="26"/>
      <c r="K405" s="26"/>
      <c r="L405" s="26"/>
      <c r="M405" s="26"/>
      <c r="N405" s="26"/>
      <c r="O405" s="26">
        <v>35</v>
      </c>
      <c r="P405" s="26"/>
      <c r="Q405" s="26"/>
      <c r="R405" s="26"/>
      <c r="S405" s="26"/>
      <c r="T405" s="26"/>
      <c r="U405" s="26"/>
      <c r="V405" s="26"/>
      <c r="W405" s="26" t="s">
        <v>107</v>
      </c>
      <c r="X405" s="26" t="s">
        <v>108</v>
      </c>
      <c r="Y405" s="26" t="s">
        <v>108</v>
      </c>
      <c r="Z405" s="26" t="s">
        <v>127</v>
      </c>
      <c r="AA405" s="26" t="s">
        <v>127</v>
      </c>
      <c r="AB405" s="26" t="s">
        <v>127</v>
      </c>
      <c r="AC405" s="26">
        <v>47</v>
      </c>
      <c r="AD405" s="26">
        <v>117</v>
      </c>
      <c r="AE405" s="26">
        <v>387</v>
      </c>
      <c r="AF405" s="26" t="s">
        <v>1407</v>
      </c>
      <c r="AG405" s="26" t="s">
        <v>1411</v>
      </c>
      <c r="AH405" s="26"/>
      <c r="AI405" s="26"/>
      <c r="AJ405" s="26"/>
      <c r="AK405" s="26"/>
      <c r="AL405" s="26"/>
      <c r="AM405" s="26"/>
      <c r="AN405" s="26"/>
      <c r="AO405" s="26" t="s">
        <v>127</v>
      </c>
    </row>
    <row r="406" ht="108" customHeight="1" spans="1:41">
      <c r="A406" s="25" t="s">
        <v>1402</v>
      </c>
      <c r="B406" s="26" t="s">
        <v>1412</v>
      </c>
      <c r="C406" s="96" t="s">
        <v>1413</v>
      </c>
      <c r="D406" s="26" t="s">
        <v>178</v>
      </c>
      <c r="E406" s="26" t="s">
        <v>725</v>
      </c>
      <c r="F406" s="26" t="s">
        <v>129</v>
      </c>
      <c r="G406" s="26" t="s">
        <v>1405</v>
      </c>
      <c r="H406" s="26" t="s">
        <v>1406</v>
      </c>
      <c r="I406" s="26">
        <v>28</v>
      </c>
      <c r="J406" s="26"/>
      <c r="K406" s="26"/>
      <c r="L406" s="26"/>
      <c r="M406" s="26"/>
      <c r="N406" s="26"/>
      <c r="O406" s="26">
        <v>28</v>
      </c>
      <c r="P406" s="26"/>
      <c r="Q406" s="26"/>
      <c r="R406" s="26"/>
      <c r="S406" s="26"/>
      <c r="T406" s="26"/>
      <c r="U406" s="26"/>
      <c r="V406" s="26"/>
      <c r="W406" s="26" t="s">
        <v>107</v>
      </c>
      <c r="X406" s="26" t="s">
        <v>108</v>
      </c>
      <c r="Y406" s="26" t="s">
        <v>108</v>
      </c>
      <c r="Z406" s="26" t="s">
        <v>127</v>
      </c>
      <c r="AA406" s="26" t="s">
        <v>127</v>
      </c>
      <c r="AB406" s="26" t="s">
        <v>127</v>
      </c>
      <c r="AC406" s="26">
        <v>46</v>
      </c>
      <c r="AD406" s="26">
        <v>121</v>
      </c>
      <c r="AE406" s="26">
        <v>343</v>
      </c>
      <c r="AF406" s="26" t="s">
        <v>1407</v>
      </c>
      <c r="AG406" s="26" t="s">
        <v>1414</v>
      </c>
      <c r="AH406" s="26"/>
      <c r="AI406" s="26"/>
      <c r="AJ406" s="26"/>
      <c r="AK406" s="26"/>
      <c r="AL406" s="26"/>
      <c r="AM406" s="26"/>
      <c r="AN406" s="26"/>
      <c r="AO406" s="26" t="s">
        <v>127</v>
      </c>
    </row>
    <row r="407" ht="108" customHeight="1" spans="1:41">
      <c r="A407" s="25" t="s">
        <v>1402</v>
      </c>
      <c r="B407" s="26" t="s">
        <v>1415</v>
      </c>
      <c r="C407" s="96" t="s">
        <v>1416</v>
      </c>
      <c r="D407" s="26" t="s">
        <v>178</v>
      </c>
      <c r="E407" s="26" t="s">
        <v>379</v>
      </c>
      <c r="F407" s="26" t="s">
        <v>129</v>
      </c>
      <c r="G407" s="26" t="s">
        <v>1405</v>
      </c>
      <c r="H407" s="26" t="s">
        <v>1406</v>
      </c>
      <c r="I407" s="26">
        <v>46</v>
      </c>
      <c r="J407" s="26"/>
      <c r="K407" s="26"/>
      <c r="L407" s="26"/>
      <c r="M407" s="26"/>
      <c r="N407" s="26"/>
      <c r="O407" s="26">
        <v>46</v>
      </c>
      <c r="P407" s="26"/>
      <c r="Q407" s="26"/>
      <c r="R407" s="26"/>
      <c r="S407" s="26"/>
      <c r="T407" s="26"/>
      <c r="U407" s="26"/>
      <c r="V407" s="26"/>
      <c r="W407" s="26" t="s">
        <v>107</v>
      </c>
      <c r="X407" s="26" t="s">
        <v>108</v>
      </c>
      <c r="Y407" s="26" t="s">
        <v>108</v>
      </c>
      <c r="Z407" s="26" t="s">
        <v>127</v>
      </c>
      <c r="AA407" s="26" t="s">
        <v>127</v>
      </c>
      <c r="AB407" s="26" t="s">
        <v>127</v>
      </c>
      <c r="AC407" s="26">
        <v>57</v>
      </c>
      <c r="AD407" s="26">
        <v>129</v>
      </c>
      <c r="AE407" s="26">
        <v>435</v>
      </c>
      <c r="AF407" s="26" t="s">
        <v>1407</v>
      </c>
      <c r="AG407" s="26" t="s">
        <v>1417</v>
      </c>
      <c r="AH407" s="26"/>
      <c r="AI407" s="26"/>
      <c r="AJ407" s="26"/>
      <c r="AK407" s="26"/>
      <c r="AL407" s="26"/>
      <c r="AM407" s="26"/>
      <c r="AN407" s="26"/>
      <c r="AO407" s="26" t="s">
        <v>127</v>
      </c>
    </row>
    <row r="408" ht="108" customHeight="1" spans="1:41">
      <c r="A408" s="25" t="s">
        <v>1402</v>
      </c>
      <c r="B408" s="26" t="s">
        <v>1418</v>
      </c>
      <c r="C408" s="96" t="s">
        <v>1419</v>
      </c>
      <c r="D408" s="26" t="s">
        <v>184</v>
      </c>
      <c r="E408" s="26" t="s">
        <v>757</v>
      </c>
      <c r="F408" s="26" t="s">
        <v>129</v>
      </c>
      <c r="G408" s="26" t="s">
        <v>1405</v>
      </c>
      <c r="H408" s="26" t="s">
        <v>1406</v>
      </c>
      <c r="I408" s="26">
        <v>119</v>
      </c>
      <c r="J408" s="26"/>
      <c r="K408" s="26"/>
      <c r="L408" s="26"/>
      <c r="M408" s="26"/>
      <c r="N408" s="26"/>
      <c r="O408" s="26">
        <v>119</v>
      </c>
      <c r="P408" s="26"/>
      <c r="Q408" s="26"/>
      <c r="R408" s="26"/>
      <c r="S408" s="26"/>
      <c r="T408" s="26"/>
      <c r="U408" s="26"/>
      <c r="V408" s="26"/>
      <c r="W408" s="26" t="s">
        <v>107</v>
      </c>
      <c r="X408" s="26" t="s">
        <v>108</v>
      </c>
      <c r="Y408" s="26" t="s">
        <v>108</v>
      </c>
      <c r="Z408" s="26" t="s">
        <v>127</v>
      </c>
      <c r="AA408" s="26" t="s">
        <v>127</v>
      </c>
      <c r="AB408" s="26" t="s">
        <v>127</v>
      </c>
      <c r="AC408" s="26">
        <v>36</v>
      </c>
      <c r="AD408" s="26">
        <v>92</v>
      </c>
      <c r="AE408" s="26">
        <v>450</v>
      </c>
      <c r="AF408" s="26" t="s">
        <v>1407</v>
      </c>
      <c r="AG408" s="26" t="s">
        <v>1420</v>
      </c>
      <c r="AH408" s="26"/>
      <c r="AI408" s="26"/>
      <c r="AJ408" s="26"/>
      <c r="AK408" s="26"/>
      <c r="AL408" s="26"/>
      <c r="AM408" s="26"/>
      <c r="AN408" s="26"/>
      <c r="AO408" s="26" t="s">
        <v>127</v>
      </c>
    </row>
    <row r="409" ht="108" customHeight="1" spans="1:41">
      <c r="A409" s="25" t="s">
        <v>1402</v>
      </c>
      <c r="B409" s="25" t="s">
        <v>1421</v>
      </c>
      <c r="C409" s="96" t="s">
        <v>1422</v>
      </c>
      <c r="D409" s="26" t="s">
        <v>390</v>
      </c>
      <c r="E409" s="26" t="s">
        <v>729</v>
      </c>
      <c r="F409" s="26" t="s">
        <v>129</v>
      </c>
      <c r="G409" s="26" t="s">
        <v>1405</v>
      </c>
      <c r="H409" s="26" t="s">
        <v>1406</v>
      </c>
      <c r="I409" s="26">
        <v>38</v>
      </c>
      <c r="J409" s="26"/>
      <c r="K409" s="26"/>
      <c r="L409" s="26"/>
      <c r="M409" s="26"/>
      <c r="N409" s="26"/>
      <c r="O409" s="26">
        <v>38</v>
      </c>
      <c r="P409" s="26"/>
      <c r="Q409" s="26"/>
      <c r="R409" s="26"/>
      <c r="S409" s="26"/>
      <c r="T409" s="26"/>
      <c r="U409" s="26"/>
      <c r="V409" s="26"/>
      <c r="W409" s="26" t="s">
        <v>107</v>
      </c>
      <c r="X409" s="26" t="s">
        <v>108</v>
      </c>
      <c r="Y409" s="26" t="s">
        <v>108</v>
      </c>
      <c r="Z409" s="26" t="s">
        <v>127</v>
      </c>
      <c r="AA409" s="26" t="s">
        <v>127</v>
      </c>
      <c r="AB409" s="26" t="s">
        <v>127</v>
      </c>
      <c r="AC409" s="26">
        <v>48</v>
      </c>
      <c r="AD409" s="26">
        <v>125</v>
      </c>
      <c r="AE409" s="26">
        <v>331</v>
      </c>
      <c r="AF409" s="26" t="s">
        <v>1407</v>
      </c>
      <c r="AG409" s="26" t="s">
        <v>1423</v>
      </c>
      <c r="AH409" s="26"/>
      <c r="AI409" s="26"/>
      <c r="AJ409" s="26"/>
      <c r="AK409" s="26"/>
      <c r="AL409" s="26"/>
      <c r="AM409" s="26"/>
      <c r="AN409" s="26"/>
      <c r="AO409" s="26" t="s">
        <v>127</v>
      </c>
    </row>
    <row r="410" ht="108" customHeight="1" spans="1:41">
      <c r="A410" s="25" t="s">
        <v>1402</v>
      </c>
      <c r="B410" s="25" t="s">
        <v>1424</v>
      </c>
      <c r="C410" s="96" t="s">
        <v>1425</v>
      </c>
      <c r="D410" s="26" t="s">
        <v>390</v>
      </c>
      <c r="E410" s="26" t="s">
        <v>253</v>
      </c>
      <c r="F410" s="26" t="s">
        <v>129</v>
      </c>
      <c r="G410" s="26" t="s">
        <v>1405</v>
      </c>
      <c r="H410" s="26" t="s">
        <v>1406</v>
      </c>
      <c r="I410" s="26">
        <v>34</v>
      </c>
      <c r="J410" s="26"/>
      <c r="K410" s="26"/>
      <c r="L410" s="26"/>
      <c r="M410" s="26"/>
      <c r="N410" s="26"/>
      <c r="O410" s="26">
        <v>34</v>
      </c>
      <c r="P410" s="26"/>
      <c r="Q410" s="26"/>
      <c r="R410" s="26"/>
      <c r="S410" s="26"/>
      <c r="T410" s="26"/>
      <c r="U410" s="26"/>
      <c r="V410" s="26"/>
      <c r="W410" s="26" t="s">
        <v>107</v>
      </c>
      <c r="X410" s="26" t="s">
        <v>108</v>
      </c>
      <c r="Y410" s="26" t="s">
        <v>108</v>
      </c>
      <c r="Z410" s="26" t="s">
        <v>127</v>
      </c>
      <c r="AA410" s="26" t="s">
        <v>127</v>
      </c>
      <c r="AB410" s="26" t="s">
        <v>127</v>
      </c>
      <c r="AC410" s="26">
        <v>42</v>
      </c>
      <c r="AD410" s="26">
        <v>119</v>
      </c>
      <c r="AE410" s="26">
        <v>311</v>
      </c>
      <c r="AF410" s="26" t="s">
        <v>1407</v>
      </c>
      <c r="AG410" s="26" t="s">
        <v>1426</v>
      </c>
      <c r="AH410" s="26"/>
      <c r="AI410" s="26"/>
      <c r="AJ410" s="26"/>
      <c r="AK410" s="26"/>
      <c r="AL410" s="26"/>
      <c r="AM410" s="26"/>
      <c r="AN410" s="26"/>
      <c r="AO410" s="26" t="s">
        <v>127</v>
      </c>
    </row>
    <row r="411" ht="108" customHeight="1" spans="1:41">
      <c r="A411" s="25" t="s">
        <v>1402</v>
      </c>
      <c r="B411" s="25" t="s">
        <v>1427</v>
      </c>
      <c r="C411" s="96" t="s">
        <v>1428</v>
      </c>
      <c r="D411" s="26" t="s">
        <v>390</v>
      </c>
      <c r="E411" s="26" t="s">
        <v>408</v>
      </c>
      <c r="F411" s="26" t="s">
        <v>129</v>
      </c>
      <c r="G411" s="26" t="s">
        <v>1405</v>
      </c>
      <c r="H411" s="26" t="s">
        <v>1406</v>
      </c>
      <c r="I411" s="26">
        <v>23</v>
      </c>
      <c r="J411" s="26"/>
      <c r="K411" s="26"/>
      <c r="L411" s="26"/>
      <c r="M411" s="26"/>
      <c r="N411" s="26"/>
      <c r="O411" s="26">
        <v>23</v>
      </c>
      <c r="P411" s="26"/>
      <c r="Q411" s="26"/>
      <c r="R411" s="26"/>
      <c r="S411" s="26"/>
      <c r="T411" s="26"/>
      <c r="U411" s="26"/>
      <c r="V411" s="26"/>
      <c r="W411" s="26" t="s">
        <v>107</v>
      </c>
      <c r="X411" s="26" t="s">
        <v>108</v>
      </c>
      <c r="Y411" s="26" t="s">
        <v>108</v>
      </c>
      <c r="Z411" s="26" t="s">
        <v>127</v>
      </c>
      <c r="AA411" s="26" t="s">
        <v>127</v>
      </c>
      <c r="AB411" s="26" t="s">
        <v>127</v>
      </c>
      <c r="AC411" s="26">
        <v>28</v>
      </c>
      <c r="AD411" s="26">
        <v>51</v>
      </c>
      <c r="AE411" s="26">
        <v>190</v>
      </c>
      <c r="AF411" s="26" t="s">
        <v>1407</v>
      </c>
      <c r="AG411" s="26" t="s">
        <v>1429</v>
      </c>
      <c r="AH411" s="26"/>
      <c r="AI411" s="26"/>
      <c r="AJ411" s="26"/>
      <c r="AK411" s="26"/>
      <c r="AL411" s="26"/>
      <c r="AM411" s="26"/>
      <c r="AN411" s="26"/>
      <c r="AO411" s="26" t="s">
        <v>127</v>
      </c>
    </row>
    <row r="412" ht="108" customHeight="1" spans="1:41">
      <c r="A412" s="25" t="s">
        <v>1402</v>
      </c>
      <c r="B412" s="26" t="s">
        <v>1430</v>
      </c>
      <c r="C412" s="26" t="s">
        <v>1431</v>
      </c>
      <c r="D412" s="26" t="s">
        <v>390</v>
      </c>
      <c r="E412" s="26" t="s">
        <v>745</v>
      </c>
      <c r="F412" s="26" t="s">
        <v>129</v>
      </c>
      <c r="G412" s="26" t="s">
        <v>1405</v>
      </c>
      <c r="H412" s="26" t="s">
        <v>746</v>
      </c>
      <c r="I412" s="26">
        <v>15</v>
      </c>
      <c r="J412" s="26"/>
      <c r="K412" s="26"/>
      <c r="L412" s="26"/>
      <c r="M412" s="26"/>
      <c r="N412" s="26"/>
      <c r="O412" s="26">
        <v>15</v>
      </c>
      <c r="P412" s="26"/>
      <c r="Q412" s="26"/>
      <c r="R412" s="26"/>
      <c r="S412" s="26"/>
      <c r="T412" s="26"/>
      <c r="U412" s="26"/>
      <c r="V412" s="26"/>
      <c r="W412" s="26" t="s">
        <v>107</v>
      </c>
      <c r="X412" s="26" t="s">
        <v>108</v>
      </c>
      <c r="Y412" s="26" t="s">
        <v>108</v>
      </c>
      <c r="Z412" s="26" t="s">
        <v>127</v>
      </c>
      <c r="AA412" s="26" t="s">
        <v>127</v>
      </c>
      <c r="AB412" s="26" t="s">
        <v>127</v>
      </c>
      <c r="AC412" s="26">
        <v>146</v>
      </c>
      <c r="AD412" s="26">
        <v>442</v>
      </c>
      <c r="AE412" s="26">
        <v>442</v>
      </c>
      <c r="AF412" s="26" t="s">
        <v>1432</v>
      </c>
      <c r="AG412" s="26" t="s">
        <v>1433</v>
      </c>
      <c r="AH412" s="26"/>
      <c r="AI412" s="26" t="s">
        <v>127</v>
      </c>
      <c r="AJ412" s="26" t="s">
        <v>1405</v>
      </c>
      <c r="AK412" s="28"/>
      <c r="AL412" s="28"/>
      <c r="AM412" s="28"/>
      <c r="AN412" s="28"/>
      <c r="AO412" s="26" t="s">
        <v>127</v>
      </c>
    </row>
    <row r="413" ht="108" customHeight="1" spans="1:41">
      <c r="A413" s="25" t="s">
        <v>1402</v>
      </c>
      <c r="B413" s="26" t="s">
        <v>1434</v>
      </c>
      <c r="C413" s="65" t="s">
        <v>1435</v>
      </c>
      <c r="D413" s="26" t="s">
        <v>390</v>
      </c>
      <c r="E413" s="26" t="s">
        <v>160</v>
      </c>
      <c r="F413" s="26" t="s">
        <v>129</v>
      </c>
      <c r="G413" s="26" t="s">
        <v>1405</v>
      </c>
      <c r="H413" s="26" t="s">
        <v>1436</v>
      </c>
      <c r="I413" s="26">
        <v>48</v>
      </c>
      <c r="J413" s="26"/>
      <c r="K413" s="26"/>
      <c r="L413" s="26"/>
      <c r="M413" s="26"/>
      <c r="N413" s="26"/>
      <c r="O413" s="26">
        <v>48</v>
      </c>
      <c r="P413" s="26"/>
      <c r="Q413" s="26"/>
      <c r="R413" s="26"/>
      <c r="S413" s="26"/>
      <c r="T413" s="26"/>
      <c r="U413" s="26"/>
      <c r="V413" s="26"/>
      <c r="W413" s="26" t="s">
        <v>107</v>
      </c>
      <c r="X413" s="26" t="s">
        <v>108</v>
      </c>
      <c r="Y413" s="26" t="s">
        <v>127</v>
      </c>
      <c r="Z413" s="26" t="s">
        <v>127</v>
      </c>
      <c r="AA413" s="26" t="s">
        <v>127</v>
      </c>
      <c r="AB413" s="26" t="s">
        <v>127</v>
      </c>
      <c r="AC413" s="26">
        <v>75</v>
      </c>
      <c r="AD413" s="26">
        <v>207</v>
      </c>
      <c r="AE413" s="26">
        <v>207</v>
      </c>
      <c r="AF413" s="26" t="s">
        <v>1432</v>
      </c>
      <c r="AG413" s="26" t="s">
        <v>1437</v>
      </c>
      <c r="AH413" s="26"/>
      <c r="AI413" s="26"/>
      <c r="AJ413" s="26"/>
      <c r="AK413" s="28"/>
      <c r="AL413" s="28"/>
      <c r="AM413" s="28"/>
      <c r="AN413" s="28"/>
      <c r="AO413" s="26" t="s">
        <v>127</v>
      </c>
    </row>
    <row r="414" ht="108" customHeight="1" spans="1:41">
      <c r="A414" s="25" t="s">
        <v>1402</v>
      </c>
      <c r="B414" s="26" t="s">
        <v>1438</v>
      </c>
      <c r="C414" s="96" t="s">
        <v>1439</v>
      </c>
      <c r="D414" s="26" t="s">
        <v>134</v>
      </c>
      <c r="E414" s="26" t="s">
        <v>413</v>
      </c>
      <c r="F414" s="26" t="s">
        <v>129</v>
      </c>
      <c r="G414" s="26" t="s">
        <v>1405</v>
      </c>
      <c r="H414" s="26" t="s">
        <v>1406</v>
      </c>
      <c r="I414" s="26">
        <v>24</v>
      </c>
      <c r="J414" s="26"/>
      <c r="K414" s="26"/>
      <c r="L414" s="26"/>
      <c r="M414" s="26"/>
      <c r="N414" s="26"/>
      <c r="O414" s="26">
        <v>24</v>
      </c>
      <c r="P414" s="26"/>
      <c r="Q414" s="26"/>
      <c r="R414" s="26"/>
      <c r="S414" s="26"/>
      <c r="T414" s="26"/>
      <c r="U414" s="26"/>
      <c r="V414" s="26"/>
      <c r="W414" s="26" t="s">
        <v>107</v>
      </c>
      <c r="X414" s="26" t="s">
        <v>108</v>
      </c>
      <c r="Y414" s="26" t="s">
        <v>108</v>
      </c>
      <c r="Z414" s="26" t="s">
        <v>127</v>
      </c>
      <c r="AA414" s="26" t="s">
        <v>127</v>
      </c>
      <c r="AB414" s="26" t="s">
        <v>127</v>
      </c>
      <c r="AC414" s="26">
        <v>29</v>
      </c>
      <c r="AD414" s="26">
        <v>51</v>
      </c>
      <c r="AE414" s="26">
        <v>187</v>
      </c>
      <c r="AF414" s="26" t="s">
        <v>1407</v>
      </c>
      <c r="AG414" s="26" t="s">
        <v>1440</v>
      </c>
      <c r="AH414" s="26"/>
      <c r="AI414" s="26"/>
      <c r="AJ414" s="26"/>
      <c r="AK414" s="26"/>
      <c r="AL414" s="26"/>
      <c r="AM414" s="26"/>
      <c r="AN414" s="26"/>
      <c r="AO414" s="26" t="s">
        <v>127</v>
      </c>
    </row>
    <row r="415" ht="108" customHeight="1" spans="1:41">
      <c r="A415" s="25" t="s">
        <v>1402</v>
      </c>
      <c r="B415" s="26" t="s">
        <v>1441</v>
      </c>
      <c r="C415" s="96" t="s">
        <v>1442</v>
      </c>
      <c r="D415" s="26" t="s">
        <v>134</v>
      </c>
      <c r="E415" s="26" t="s">
        <v>471</v>
      </c>
      <c r="F415" s="26" t="s">
        <v>129</v>
      </c>
      <c r="G415" s="26" t="s">
        <v>1405</v>
      </c>
      <c r="H415" s="26" t="s">
        <v>1406</v>
      </c>
      <c r="I415" s="26">
        <v>36</v>
      </c>
      <c r="J415" s="26"/>
      <c r="K415" s="26"/>
      <c r="L415" s="26"/>
      <c r="M415" s="26"/>
      <c r="N415" s="26"/>
      <c r="O415" s="26">
        <v>36</v>
      </c>
      <c r="P415" s="26"/>
      <c r="Q415" s="26"/>
      <c r="R415" s="26"/>
      <c r="S415" s="26"/>
      <c r="T415" s="26"/>
      <c r="U415" s="26"/>
      <c r="V415" s="26"/>
      <c r="W415" s="26" t="s">
        <v>107</v>
      </c>
      <c r="X415" s="26" t="s">
        <v>108</v>
      </c>
      <c r="Y415" s="26" t="s">
        <v>108</v>
      </c>
      <c r="Z415" s="26" t="s">
        <v>127</v>
      </c>
      <c r="AA415" s="26" t="s">
        <v>127</v>
      </c>
      <c r="AB415" s="26" t="s">
        <v>127</v>
      </c>
      <c r="AC415" s="26">
        <v>45</v>
      </c>
      <c r="AD415" s="26">
        <v>114</v>
      </c>
      <c r="AE415" s="26">
        <v>211</v>
      </c>
      <c r="AF415" s="26" t="s">
        <v>1407</v>
      </c>
      <c r="AG415" s="26" t="s">
        <v>1443</v>
      </c>
      <c r="AH415" s="26"/>
      <c r="AI415" s="26"/>
      <c r="AJ415" s="26"/>
      <c r="AK415" s="26"/>
      <c r="AL415" s="26"/>
      <c r="AM415" s="26"/>
      <c r="AN415" s="26"/>
      <c r="AO415" s="26" t="s">
        <v>127</v>
      </c>
    </row>
    <row r="416" ht="108" customHeight="1" spans="1:41">
      <c r="A416" s="25" t="s">
        <v>1402</v>
      </c>
      <c r="B416" s="26" t="s">
        <v>1444</v>
      </c>
      <c r="C416" s="96" t="s">
        <v>1445</v>
      </c>
      <c r="D416" s="26" t="s">
        <v>134</v>
      </c>
      <c r="E416" s="26" t="s">
        <v>486</v>
      </c>
      <c r="F416" s="26" t="s">
        <v>129</v>
      </c>
      <c r="G416" s="26" t="s">
        <v>1405</v>
      </c>
      <c r="H416" s="26" t="s">
        <v>1406</v>
      </c>
      <c r="I416" s="26">
        <v>30</v>
      </c>
      <c r="J416" s="26"/>
      <c r="K416" s="26"/>
      <c r="L416" s="26"/>
      <c r="M416" s="26"/>
      <c r="N416" s="26"/>
      <c r="O416" s="26">
        <v>30</v>
      </c>
      <c r="P416" s="26"/>
      <c r="Q416" s="26"/>
      <c r="R416" s="26"/>
      <c r="S416" s="26"/>
      <c r="T416" s="26"/>
      <c r="U416" s="26"/>
      <c r="V416" s="26"/>
      <c r="W416" s="26" t="s">
        <v>107</v>
      </c>
      <c r="X416" s="26" t="s">
        <v>108</v>
      </c>
      <c r="Y416" s="26" t="s">
        <v>108</v>
      </c>
      <c r="Z416" s="26" t="s">
        <v>127</v>
      </c>
      <c r="AA416" s="26" t="s">
        <v>127</v>
      </c>
      <c r="AB416" s="26" t="s">
        <v>127</v>
      </c>
      <c r="AC416" s="26">
        <v>38</v>
      </c>
      <c r="AD416" s="26">
        <v>95</v>
      </c>
      <c r="AE416" s="26">
        <v>229</v>
      </c>
      <c r="AF416" s="26" t="s">
        <v>1407</v>
      </c>
      <c r="AG416" s="26" t="s">
        <v>1446</v>
      </c>
      <c r="AH416" s="26"/>
      <c r="AI416" s="26"/>
      <c r="AJ416" s="26"/>
      <c r="AK416" s="26"/>
      <c r="AL416" s="26"/>
      <c r="AM416" s="26"/>
      <c r="AN416" s="26"/>
      <c r="AO416" s="26" t="s">
        <v>127</v>
      </c>
    </row>
    <row r="417" ht="108" customHeight="1" spans="1:41">
      <c r="A417" s="25" t="s">
        <v>1402</v>
      </c>
      <c r="B417" s="26" t="s">
        <v>1447</v>
      </c>
      <c r="C417" s="96" t="s">
        <v>1448</v>
      </c>
      <c r="D417" s="26" t="s">
        <v>134</v>
      </c>
      <c r="E417" s="26" t="s">
        <v>464</v>
      </c>
      <c r="F417" s="26" t="s">
        <v>129</v>
      </c>
      <c r="G417" s="26" t="s">
        <v>1405</v>
      </c>
      <c r="H417" s="26" t="s">
        <v>1406</v>
      </c>
      <c r="I417" s="26">
        <v>67</v>
      </c>
      <c r="J417" s="26"/>
      <c r="K417" s="26"/>
      <c r="L417" s="26"/>
      <c r="M417" s="26"/>
      <c r="N417" s="26"/>
      <c r="O417" s="26">
        <v>67</v>
      </c>
      <c r="P417" s="26"/>
      <c r="Q417" s="26"/>
      <c r="R417" s="26"/>
      <c r="S417" s="26"/>
      <c r="T417" s="26"/>
      <c r="U417" s="26"/>
      <c r="V417" s="26"/>
      <c r="W417" s="26" t="s">
        <v>107</v>
      </c>
      <c r="X417" s="26" t="s">
        <v>108</v>
      </c>
      <c r="Y417" s="26" t="s">
        <v>108</v>
      </c>
      <c r="Z417" s="26" t="s">
        <v>127</v>
      </c>
      <c r="AA417" s="26" t="s">
        <v>127</v>
      </c>
      <c r="AB417" s="26" t="s">
        <v>127</v>
      </c>
      <c r="AC417" s="26">
        <v>84</v>
      </c>
      <c r="AD417" s="26">
        <v>211</v>
      </c>
      <c r="AE417" s="26">
        <v>415</v>
      </c>
      <c r="AF417" s="26" t="s">
        <v>1407</v>
      </c>
      <c r="AG417" s="26" t="s">
        <v>1449</v>
      </c>
      <c r="AH417" s="26"/>
      <c r="AI417" s="26"/>
      <c r="AJ417" s="26"/>
      <c r="AK417" s="26"/>
      <c r="AL417" s="26"/>
      <c r="AM417" s="26"/>
      <c r="AN417" s="26"/>
      <c r="AO417" s="26" t="s">
        <v>127</v>
      </c>
    </row>
    <row r="418" ht="108" customHeight="1" spans="1:41">
      <c r="A418" s="25" t="s">
        <v>1402</v>
      </c>
      <c r="B418" s="26" t="s">
        <v>1450</v>
      </c>
      <c r="C418" s="96" t="s">
        <v>1451</v>
      </c>
      <c r="D418" s="26" t="s">
        <v>529</v>
      </c>
      <c r="E418" s="26" t="s">
        <v>557</v>
      </c>
      <c r="F418" s="26" t="s">
        <v>129</v>
      </c>
      <c r="G418" s="26" t="s">
        <v>1405</v>
      </c>
      <c r="H418" s="26" t="s">
        <v>1406</v>
      </c>
      <c r="I418" s="26">
        <v>57</v>
      </c>
      <c r="J418" s="26"/>
      <c r="K418" s="26"/>
      <c r="L418" s="26"/>
      <c r="M418" s="26"/>
      <c r="N418" s="26"/>
      <c r="O418" s="26">
        <v>57</v>
      </c>
      <c r="P418" s="26"/>
      <c r="Q418" s="26"/>
      <c r="R418" s="26"/>
      <c r="S418" s="26"/>
      <c r="T418" s="26"/>
      <c r="U418" s="26"/>
      <c r="V418" s="26"/>
      <c r="W418" s="26" t="s">
        <v>107</v>
      </c>
      <c r="X418" s="26" t="s">
        <v>108</v>
      </c>
      <c r="Y418" s="26" t="s">
        <v>108</v>
      </c>
      <c r="Z418" s="26" t="s">
        <v>127</v>
      </c>
      <c r="AA418" s="26" t="s">
        <v>127</v>
      </c>
      <c r="AB418" s="26" t="s">
        <v>127</v>
      </c>
      <c r="AC418" s="26">
        <v>71</v>
      </c>
      <c r="AD418" s="26">
        <v>210</v>
      </c>
      <c r="AE418" s="26">
        <v>551</v>
      </c>
      <c r="AF418" s="26" t="s">
        <v>1407</v>
      </c>
      <c r="AG418" s="26" t="s">
        <v>1452</v>
      </c>
      <c r="AH418" s="26"/>
      <c r="AI418" s="26"/>
      <c r="AJ418" s="26"/>
      <c r="AK418" s="26"/>
      <c r="AL418" s="26"/>
      <c r="AM418" s="26"/>
      <c r="AN418" s="26"/>
      <c r="AO418" s="26" t="s">
        <v>127</v>
      </c>
    </row>
    <row r="419" ht="108" customHeight="1" spans="1:41">
      <c r="A419" s="25" t="s">
        <v>1402</v>
      </c>
      <c r="B419" s="26" t="s">
        <v>1453</v>
      </c>
      <c r="C419" s="96" t="s">
        <v>1454</v>
      </c>
      <c r="D419" s="26" t="s">
        <v>529</v>
      </c>
      <c r="E419" s="26" t="s">
        <v>530</v>
      </c>
      <c r="F419" s="26" t="s">
        <v>129</v>
      </c>
      <c r="G419" s="26" t="s">
        <v>1405</v>
      </c>
      <c r="H419" s="26" t="s">
        <v>1406</v>
      </c>
      <c r="I419" s="26">
        <v>23</v>
      </c>
      <c r="J419" s="26"/>
      <c r="K419" s="26"/>
      <c r="L419" s="26"/>
      <c r="M419" s="26"/>
      <c r="N419" s="26"/>
      <c r="O419" s="26">
        <v>23</v>
      </c>
      <c r="P419" s="26"/>
      <c r="Q419" s="26"/>
      <c r="R419" s="26"/>
      <c r="S419" s="26"/>
      <c r="T419" s="26"/>
      <c r="U419" s="26"/>
      <c r="V419" s="26"/>
      <c r="W419" s="26" t="s">
        <v>107</v>
      </c>
      <c r="X419" s="26" t="s">
        <v>108</v>
      </c>
      <c r="Y419" s="26" t="s">
        <v>108</v>
      </c>
      <c r="Z419" s="26" t="s">
        <v>127</v>
      </c>
      <c r="AA419" s="26" t="s">
        <v>127</v>
      </c>
      <c r="AB419" s="26" t="s">
        <v>127</v>
      </c>
      <c r="AC419" s="26">
        <v>29</v>
      </c>
      <c r="AD419" s="26">
        <v>59</v>
      </c>
      <c r="AE419" s="26">
        <v>489</v>
      </c>
      <c r="AF419" s="26" t="s">
        <v>1407</v>
      </c>
      <c r="AG419" s="26" t="s">
        <v>1455</v>
      </c>
      <c r="AH419" s="26"/>
      <c r="AI419" s="26"/>
      <c r="AJ419" s="26"/>
      <c r="AK419" s="26"/>
      <c r="AL419" s="26"/>
      <c r="AM419" s="26"/>
      <c r="AN419" s="26"/>
      <c r="AO419" s="26" t="s">
        <v>127</v>
      </c>
    </row>
    <row r="420" ht="108" customHeight="1" spans="1:41">
      <c r="A420" s="25" t="s">
        <v>1402</v>
      </c>
      <c r="B420" s="26" t="s">
        <v>1456</v>
      </c>
      <c r="C420" s="96" t="s">
        <v>1457</v>
      </c>
      <c r="D420" s="26" t="s">
        <v>529</v>
      </c>
      <c r="E420" s="26" t="s">
        <v>545</v>
      </c>
      <c r="F420" s="26" t="s">
        <v>129</v>
      </c>
      <c r="G420" s="26" t="s">
        <v>1405</v>
      </c>
      <c r="H420" s="26" t="s">
        <v>1406</v>
      </c>
      <c r="I420" s="26">
        <v>40</v>
      </c>
      <c r="J420" s="26"/>
      <c r="K420" s="26"/>
      <c r="L420" s="26"/>
      <c r="M420" s="26"/>
      <c r="N420" s="26"/>
      <c r="O420" s="26">
        <v>40</v>
      </c>
      <c r="P420" s="26"/>
      <c r="Q420" s="26"/>
      <c r="R420" s="26"/>
      <c r="S420" s="26"/>
      <c r="T420" s="26"/>
      <c r="U420" s="26"/>
      <c r="V420" s="26"/>
      <c r="W420" s="26" t="s">
        <v>107</v>
      </c>
      <c r="X420" s="26" t="s">
        <v>108</v>
      </c>
      <c r="Y420" s="26" t="s">
        <v>108</v>
      </c>
      <c r="Z420" s="26" t="s">
        <v>127</v>
      </c>
      <c r="AA420" s="26" t="s">
        <v>127</v>
      </c>
      <c r="AB420" s="26" t="s">
        <v>127</v>
      </c>
      <c r="AC420" s="26">
        <v>50</v>
      </c>
      <c r="AD420" s="26">
        <v>142</v>
      </c>
      <c r="AE420" s="26">
        <v>249</v>
      </c>
      <c r="AF420" s="26" t="s">
        <v>1407</v>
      </c>
      <c r="AG420" s="26" t="s">
        <v>1458</v>
      </c>
      <c r="AH420" s="26"/>
      <c r="AI420" s="26"/>
      <c r="AJ420" s="26"/>
      <c r="AK420" s="26"/>
      <c r="AL420" s="26"/>
      <c r="AM420" s="26"/>
      <c r="AN420" s="26"/>
      <c r="AO420" s="26" t="s">
        <v>127</v>
      </c>
    </row>
    <row r="421" ht="108" customHeight="1" spans="1:41">
      <c r="A421" s="25" t="s">
        <v>1402</v>
      </c>
      <c r="B421" s="26" t="s">
        <v>1459</v>
      </c>
      <c r="C421" s="96" t="s">
        <v>1460</v>
      </c>
      <c r="D421" s="26" t="s">
        <v>794</v>
      </c>
      <c r="E421" s="26" t="s">
        <v>821</v>
      </c>
      <c r="F421" s="26" t="s">
        <v>129</v>
      </c>
      <c r="G421" s="26" t="s">
        <v>1405</v>
      </c>
      <c r="H421" s="26" t="s">
        <v>1406</v>
      </c>
      <c r="I421" s="26">
        <v>29</v>
      </c>
      <c r="J421" s="26"/>
      <c r="K421" s="26"/>
      <c r="L421" s="26"/>
      <c r="M421" s="26"/>
      <c r="N421" s="26"/>
      <c r="O421" s="26">
        <v>29</v>
      </c>
      <c r="P421" s="26"/>
      <c r="Q421" s="26"/>
      <c r="R421" s="26"/>
      <c r="S421" s="26"/>
      <c r="T421" s="26"/>
      <c r="U421" s="26"/>
      <c r="V421" s="26"/>
      <c r="W421" s="26" t="s">
        <v>107</v>
      </c>
      <c r="X421" s="26" t="s">
        <v>108</v>
      </c>
      <c r="Y421" s="26" t="s">
        <v>108</v>
      </c>
      <c r="Z421" s="26" t="s">
        <v>127</v>
      </c>
      <c r="AA421" s="26" t="s">
        <v>127</v>
      </c>
      <c r="AB421" s="26" t="s">
        <v>127</v>
      </c>
      <c r="AC421" s="26">
        <v>36</v>
      </c>
      <c r="AD421" s="26">
        <v>81</v>
      </c>
      <c r="AE421" s="26">
        <v>195</v>
      </c>
      <c r="AF421" s="26" t="s">
        <v>1407</v>
      </c>
      <c r="AG421" s="26" t="s">
        <v>1461</v>
      </c>
      <c r="AH421" s="26"/>
      <c r="AI421" s="26"/>
      <c r="AJ421" s="26"/>
      <c r="AK421" s="26"/>
      <c r="AL421" s="26"/>
      <c r="AM421" s="26"/>
      <c r="AN421" s="26"/>
      <c r="AO421" s="26" t="s">
        <v>127</v>
      </c>
    </row>
    <row r="422" ht="108" customHeight="1" spans="1:41">
      <c r="A422" s="25" t="s">
        <v>1402</v>
      </c>
      <c r="B422" s="26" t="s">
        <v>1462</v>
      </c>
      <c r="C422" s="96" t="s">
        <v>1463</v>
      </c>
      <c r="D422" s="26" t="s">
        <v>794</v>
      </c>
      <c r="E422" s="26" t="s">
        <v>843</v>
      </c>
      <c r="F422" s="26" t="s">
        <v>129</v>
      </c>
      <c r="G422" s="26" t="s">
        <v>1405</v>
      </c>
      <c r="H422" s="26" t="s">
        <v>1406</v>
      </c>
      <c r="I422" s="26">
        <v>31</v>
      </c>
      <c r="J422" s="26"/>
      <c r="K422" s="26"/>
      <c r="L422" s="26"/>
      <c r="M422" s="26"/>
      <c r="N422" s="26"/>
      <c r="O422" s="26">
        <v>31</v>
      </c>
      <c r="P422" s="26"/>
      <c r="Q422" s="26"/>
      <c r="R422" s="26"/>
      <c r="S422" s="26"/>
      <c r="T422" s="26"/>
      <c r="U422" s="26"/>
      <c r="V422" s="26"/>
      <c r="W422" s="26" t="s">
        <v>107</v>
      </c>
      <c r="X422" s="26" t="s">
        <v>108</v>
      </c>
      <c r="Y422" s="26" t="s">
        <v>108</v>
      </c>
      <c r="Z422" s="26" t="s">
        <v>127</v>
      </c>
      <c r="AA422" s="26" t="s">
        <v>127</v>
      </c>
      <c r="AB422" s="26" t="s">
        <v>127</v>
      </c>
      <c r="AC422" s="26">
        <v>38</v>
      </c>
      <c r="AD422" s="26">
        <v>94</v>
      </c>
      <c r="AE422" s="26">
        <v>297</v>
      </c>
      <c r="AF422" s="26" t="s">
        <v>1407</v>
      </c>
      <c r="AG422" s="26" t="s">
        <v>1464</v>
      </c>
      <c r="AH422" s="26"/>
      <c r="AI422" s="26"/>
      <c r="AJ422" s="26"/>
      <c r="AK422" s="26"/>
      <c r="AL422" s="26"/>
      <c r="AM422" s="26"/>
      <c r="AN422" s="26"/>
      <c r="AO422" s="26" t="s">
        <v>127</v>
      </c>
    </row>
    <row r="423" ht="108" customHeight="1" spans="1:41">
      <c r="A423" s="25" t="s">
        <v>1402</v>
      </c>
      <c r="B423" s="26" t="s">
        <v>1465</v>
      </c>
      <c r="C423" s="96" t="s">
        <v>1466</v>
      </c>
      <c r="D423" s="26" t="s">
        <v>794</v>
      </c>
      <c r="E423" s="26" t="s">
        <v>1056</v>
      </c>
      <c r="F423" s="26" t="s">
        <v>129</v>
      </c>
      <c r="G423" s="26" t="s">
        <v>1405</v>
      </c>
      <c r="H423" s="26" t="s">
        <v>1406</v>
      </c>
      <c r="I423" s="26">
        <v>18</v>
      </c>
      <c r="J423" s="26"/>
      <c r="K423" s="26"/>
      <c r="L423" s="26"/>
      <c r="M423" s="26"/>
      <c r="N423" s="26"/>
      <c r="O423" s="26">
        <v>18</v>
      </c>
      <c r="P423" s="26"/>
      <c r="Q423" s="26"/>
      <c r="R423" s="26"/>
      <c r="S423" s="26"/>
      <c r="T423" s="26"/>
      <c r="U423" s="26"/>
      <c r="V423" s="26"/>
      <c r="W423" s="26" t="s">
        <v>107</v>
      </c>
      <c r="X423" s="26" t="s">
        <v>108</v>
      </c>
      <c r="Y423" s="26" t="s">
        <v>108</v>
      </c>
      <c r="Z423" s="26" t="s">
        <v>127</v>
      </c>
      <c r="AA423" s="26" t="s">
        <v>127</v>
      </c>
      <c r="AB423" s="26" t="s">
        <v>127</v>
      </c>
      <c r="AC423" s="26">
        <v>22</v>
      </c>
      <c r="AD423" s="26">
        <v>47</v>
      </c>
      <c r="AE423" s="26">
        <v>119</v>
      </c>
      <c r="AF423" s="26" t="s">
        <v>1407</v>
      </c>
      <c r="AG423" s="26" t="s">
        <v>1467</v>
      </c>
      <c r="AH423" s="26"/>
      <c r="AI423" s="26"/>
      <c r="AJ423" s="26"/>
      <c r="AK423" s="26"/>
      <c r="AL423" s="26"/>
      <c r="AM423" s="26"/>
      <c r="AN423" s="26"/>
      <c r="AO423" s="26" t="s">
        <v>127</v>
      </c>
    </row>
    <row r="424" ht="108" customHeight="1" spans="1:41">
      <c r="A424" s="25" t="s">
        <v>1402</v>
      </c>
      <c r="B424" s="26" t="s">
        <v>1468</v>
      </c>
      <c r="C424" s="96" t="s">
        <v>1469</v>
      </c>
      <c r="D424" s="26" t="s">
        <v>218</v>
      </c>
      <c r="E424" s="26" t="s">
        <v>224</v>
      </c>
      <c r="F424" s="26" t="s">
        <v>129</v>
      </c>
      <c r="G424" s="26" t="s">
        <v>1405</v>
      </c>
      <c r="H424" s="26" t="s">
        <v>1406</v>
      </c>
      <c r="I424" s="26">
        <v>35</v>
      </c>
      <c r="J424" s="26"/>
      <c r="K424" s="26"/>
      <c r="L424" s="26"/>
      <c r="M424" s="26"/>
      <c r="N424" s="26"/>
      <c r="O424" s="26">
        <v>35</v>
      </c>
      <c r="P424" s="26"/>
      <c r="Q424" s="26"/>
      <c r="R424" s="26"/>
      <c r="S424" s="26"/>
      <c r="T424" s="26"/>
      <c r="U424" s="26"/>
      <c r="V424" s="26"/>
      <c r="W424" s="26" t="s">
        <v>107</v>
      </c>
      <c r="X424" s="26" t="s">
        <v>108</v>
      </c>
      <c r="Y424" s="26" t="s">
        <v>108</v>
      </c>
      <c r="Z424" s="26" t="s">
        <v>127</v>
      </c>
      <c r="AA424" s="26" t="s">
        <v>127</v>
      </c>
      <c r="AB424" s="26" t="s">
        <v>127</v>
      </c>
      <c r="AC424" s="26">
        <v>44</v>
      </c>
      <c r="AD424" s="26">
        <v>132</v>
      </c>
      <c r="AE424" s="26">
        <v>287</v>
      </c>
      <c r="AF424" s="26" t="s">
        <v>1407</v>
      </c>
      <c r="AG424" s="26" t="s">
        <v>1470</v>
      </c>
      <c r="AH424" s="26"/>
      <c r="AI424" s="26"/>
      <c r="AJ424" s="26"/>
      <c r="AK424" s="26"/>
      <c r="AL424" s="26"/>
      <c r="AM424" s="26"/>
      <c r="AN424" s="26"/>
      <c r="AO424" s="26" t="s">
        <v>127</v>
      </c>
    </row>
    <row r="425" ht="108" customHeight="1" spans="1:41">
      <c r="A425" s="25" t="s">
        <v>1402</v>
      </c>
      <c r="B425" s="26" t="s">
        <v>1471</v>
      </c>
      <c r="C425" s="96" t="s">
        <v>1472</v>
      </c>
      <c r="D425" s="26" t="s">
        <v>218</v>
      </c>
      <c r="E425" s="26" t="s">
        <v>585</v>
      </c>
      <c r="F425" s="26" t="s">
        <v>129</v>
      </c>
      <c r="G425" s="26" t="s">
        <v>1405</v>
      </c>
      <c r="H425" s="26" t="s">
        <v>1406</v>
      </c>
      <c r="I425" s="26">
        <v>32</v>
      </c>
      <c r="J425" s="26"/>
      <c r="K425" s="26"/>
      <c r="L425" s="26"/>
      <c r="M425" s="26"/>
      <c r="N425" s="26"/>
      <c r="O425" s="26">
        <v>32</v>
      </c>
      <c r="P425" s="26"/>
      <c r="Q425" s="26"/>
      <c r="R425" s="26"/>
      <c r="S425" s="26"/>
      <c r="T425" s="26"/>
      <c r="U425" s="26"/>
      <c r="V425" s="26"/>
      <c r="W425" s="26" t="s">
        <v>107</v>
      </c>
      <c r="X425" s="26" t="s">
        <v>108</v>
      </c>
      <c r="Y425" s="26" t="s">
        <v>108</v>
      </c>
      <c r="Z425" s="26" t="s">
        <v>127</v>
      </c>
      <c r="AA425" s="26" t="s">
        <v>127</v>
      </c>
      <c r="AB425" s="26" t="s">
        <v>127</v>
      </c>
      <c r="AC425" s="26">
        <v>40</v>
      </c>
      <c r="AD425" s="26">
        <v>98</v>
      </c>
      <c r="AE425" s="26">
        <v>182</v>
      </c>
      <c r="AF425" s="26" t="s">
        <v>1407</v>
      </c>
      <c r="AG425" s="26" t="s">
        <v>1473</v>
      </c>
      <c r="AH425" s="26"/>
      <c r="AI425" s="26"/>
      <c r="AJ425" s="26"/>
      <c r="AK425" s="26"/>
      <c r="AL425" s="26"/>
      <c r="AM425" s="26"/>
      <c r="AN425" s="26"/>
      <c r="AO425" s="26" t="s">
        <v>127</v>
      </c>
    </row>
    <row r="426" ht="108" customHeight="1" spans="1:41">
      <c r="A426" s="25" t="s">
        <v>1402</v>
      </c>
      <c r="B426" s="26" t="s">
        <v>1474</v>
      </c>
      <c r="C426" s="96" t="s">
        <v>1475</v>
      </c>
      <c r="D426" s="26" t="s">
        <v>218</v>
      </c>
      <c r="E426" s="26" t="s">
        <v>568</v>
      </c>
      <c r="F426" s="26" t="s">
        <v>129</v>
      </c>
      <c r="G426" s="26" t="s">
        <v>1405</v>
      </c>
      <c r="H426" s="26" t="s">
        <v>1406</v>
      </c>
      <c r="I426" s="26">
        <v>38</v>
      </c>
      <c r="J426" s="26"/>
      <c r="K426" s="26"/>
      <c r="L426" s="26"/>
      <c r="M426" s="26"/>
      <c r="N426" s="26"/>
      <c r="O426" s="26">
        <v>38</v>
      </c>
      <c r="P426" s="26"/>
      <c r="Q426" s="26"/>
      <c r="R426" s="26"/>
      <c r="S426" s="26"/>
      <c r="T426" s="26"/>
      <c r="U426" s="26"/>
      <c r="V426" s="26"/>
      <c r="W426" s="26" t="s">
        <v>107</v>
      </c>
      <c r="X426" s="26" t="s">
        <v>108</v>
      </c>
      <c r="Y426" s="26" t="s">
        <v>108</v>
      </c>
      <c r="Z426" s="26" t="s">
        <v>127</v>
      </c>
      <c r="AA426" s="26" t="s">
        <v>127</v>
      </c>
      <c r="AB426" s="26" t="s">
        <v>127</v>
      </c>
      <c r="AC426" s="26">
        <v>48</v>
      </c>
      <c r="AD426" s="26">
        <v>101</v>
      </c>
      <c r="AE426" s="26">
        <v>213</v>
      </c>
      <c r="AF426" s="26" t="s">
        <v>1407</v>
      </c>
      <c r="AG426" s="26" t="s">
        <v>1476</v>
      </c>
      <c r="AH426" s="26"/>
      <c r="AI426" s="26"/>
      <c r="AJ426" s="26"/>
      <c r="AK426" s="26"/>
      <c r="AL426" s="26"/>
      <c r="AM426" s="26"/>
      <c r="AN426" s="26"/>
      <c r="AO426" s="26" t="s">
        <v>127</v>
      </c>
    </row>
    <row r="427" ht="38.4" customHeight="1" spans="1:41">
      <c r="A427" s="25" t="s">
        <v>59</v>
      </c>
      <c r="B427" s="26"/>
      <c r="C427" s="26"/>
      <c r="D427" s="26"/>
      <c r="E427" s="26"/>
      <c r="F427" s="26"/>
      <c r="G427" s="26"/>
      <c r="H427" s="26"/>
      <c r="I427" s="26">
        <f>SUM(I428:I442)</f>
        <v>1618.2</v>
      </c>
      <c r="J427" s="26">
        <f t="shared" ref="J427:V427" si="29">SUM(J428:J442)</f>
        <v>0</v>
      </c>
      <c r="K427" s="26">
        <f>SUM(K428:K442)</f>
        <v>0</v>
      </c>
      <c r="L427" s="26">
        <f>SUM(L428:L442)</f>
        <v>0</v>
      </c>
      <c r="M427" s="26">
        <f>SUM(M428:M442)</f>
        <v>0</v>
      </c>
      <c r="N427" s="26">
        <f>SUM(N428:N442)</f>
        <v>0</v>
      </c>
      <c r="O427" s="26">
        <f>SUM(O428:O442)</f>
        <v>1618.2</v>
      </c>
      <c r="P427" s="26">
        <f>SUM(P428:P442)</f>
        <v>0</v>
      </c>
      <c r="Q427" s="26">
        <f>SUM(Q428:Q442)</f>
        <v>0</v>
      </c>
      <c r="R427" s="26">
        <f>SUM(R428:R442)</f>
        <v>0</v>
      </c>
      <c r="S427" s="26">
        <f>SUM(S428:S442)</f>
        <v>0</v>
      </c>
      <c r="T427" s="26">
        <f>SUM(T428:T442)</f>
        <v>0</v>
      </c>
      <c r="U427" s="26">
        <f>SUM(U428:U442)</f>
        <v>0</v>
      </c>
      <c r="V427" s="26">
        <f>SUM(V428:V442)</f>
        <v>0</v>
      </c>
      <c r="W427" s="26"/>
      <c r="X427" s="26"/>
      <c r="Y427" s="26"/>
      <c r="Z427" s="26"/>
      <c r="AA427" s="26"/>
      <c r="AB427" s="26"/>
      <c r="AC427" s="26"/>
      <c r="AD427" s="26"/>
      <c r="AE427" s="26"/>
      <c r="AF427" s="26"/>
      <c r="AG427" s="26"/>
      <c r="AH427" s="26"/>
      <c r="AI427" s="26"/>
      <c r="AJ427" s="26"/>
      <c r="AK427" s="26"/>
      <c r="AL427" s="26"/>
      <c r="AM427" s="26"/>
      <c r="AN427" s="26"/>
      <c r="AO427" s="26"/>
    </row>
    <row r="428" ht="55" customHeight="1" spans="1:41">
      <c r="A428" s="25"/>
      <c r="B428" s="26" t="s">
        <v>1477</v>
      </c>
      <c r="C428" s="26" t="s">
        <v>1478</v>
      </c>
      <c r="D428" s="26" t="s">
        <v>191</v>
      </c>
      <c r="E428" s="26" t="s">
        <v>192</v>
      </c>
      <c r="F428" s="26">
        <v>2020</v>
      </c>
      <c r="G428" s="26" t="s">
        <v>395</v>
      </c>
      <c r="H428" s="26" t="s">
        <v>235</v>
      </c>
      <c r="I428" s="26">
        <v>133.5</v>
      </c>
      <c r="J428" s="56"/>
      <c r="K428" s="26"/>
      <c r="L428" s="26"/>
      <c r="M428" s="26"/>
      <c r="N428" s="26"/>
      <c r="O428" s="26">
        <v>133.5</v>
      </c>
      <c r="P428" s="26"/>
      <c r="Q428" s="26"/>
      <c r="R428" s="26"/>
      <c r="S428" s="26"/>
      <c r="T428" s="26"/>
      <c r="U428" s="26"/>
      <c r="V428" s="26"/>
      <c r="W428" s="26" t="s">
        <v>126</v>
      </c>
      <c r="X428" s="26" t="s">
        <v>108</v>
      </c>
      <c r="Y428" s="26" t="s">
        <v>127</v>
      </c>
      <c r="Z428" s="26" t="s">
        <v>127</v>
      </c>
      <c r="AA428" s="26" t="s">
        <v>127</v>
      </c>
      <c r="AB428" s="26" t="s">
        <v>127</v>
      </c>
      <c r="AC428" s="26">
        <v>91</v>
      </c>
      <c r="AD428" s="26">
        <v>300</v>
      </c>
      <c r="AE428" s="26">
        <v>1611</v>
      </c>
      <c r="AF428" s="26" t="s">
        <v>1479</v>
      </c>
      <c r="AG428" s="26" t="s">
        <v>1480</v>
      </c>
      <c r="AH428" s="26"/>
      <c r="AI428" s="28"/>
      <c r="AJ428" s="28"/>
      <c r="AK428" s="28"/>
      <c r="AL428" s="28"/>
      <c r="AM428" s="28"/>
      <c r="AN428" s="28"/>
      <c r="AO428" s="26" t="s">
        <v>127</v>
      </c>
    </row>
    <row r="429" ht="55" customHeight="1" spans="1:41">
      <c r="A429" s="25"/>
      <c r="B429" s="26" t="s">
        <v>1481</v>
      </c>
      <c r="C429" s="26" t="s">
        <v>1482</v>
      </c>
      <c r="D429" s="26" t="s">
        <v>191</v>
      </c>
      <c r="E429" s="26" t="s">
        <v>1097</v>
      </c>
      <c r="F429" s="26">
        <v>2020</v>
      </c>
      <c r="G429" s="26" t="s">
        <v>395</v>
      </c>
      <c r="H429" s="26" t="s">
        <v>1483</v>
      </c>
      <c r="I429" s="26">
        <v>102</v>
      </c>
      <c r="J429" s="56"/>
      <c r="K429" s="26"/>
      <c r="L429" s="26"/>
      <c r="M429" s="26"/>
      <c r="N429" s="26"/>
      <c r="O429" s="26">
        <v>102</v>
      </c>
      <c r="P429" s="26"/>
      <c r="Q429" s="26"/>
      <c r="R429" s="26"/>
      <c r="S429" s="26"/>
      <c r="T429" s="26"/>
      <c r="U429" s="26"/>
      <c r="V429" s="26"/>
      <c r="W429" s="26" t="s">
        <v>126</v>
      </c>
      <c r="X429" s="26" t="s">
        <v>108</v>
      </c>
      <c r="Y429" s="26" t="s">
        <v>127</v>
      </c>
      <c r="Z429" s="26" t="s">
        <v>127</v>
      </c>
      <c r="AA429" s="26" t="s">
        <v>127</v>
      </c>
      <c r="AB429" s="26" t="s">
        <v>127</v>
      </c>
      <c r="AC429" s="26">
        <v>87</v>
      </c>
      <c r="AD429" s="26">
        <v>230</v>
      </c>
      <c r="AE429" s="26">
        <v>1765</v>
      </c>
      <c r="AF429" s="26" t="s">
        <v>1479</v>
      </c>
      <c r="AG429" s="26" t="s">
        <v>1480</v>
      </c>
      <c r="AH429" s="26"/>
      <c r="AI429" s="28"/>
      <c r="AJ429" s="28"/>
      <c r="AK429" s="28"/>
      <c r="AL429" s="28"/>
      <c r="AM429" s="28"/>
      <c r="AN429" s="28"/>
      <c r="AO429" s="26" t="s">
        <v>127</v>
      </c>
    </row>
    <row r="430" ht="55" customHeight="1" spans="1:41">
      <c r="A430" s="25"/>
      <c r="B430" s="26" t="s">
        <v>1484</v>
      </c>
      <c r="C430" s="26" t="s">
        <v>1485</v>
      </c>
      <c r="D430" s="26" t="s">
        <v>262</v>
      </c>
      <c r="E430" s="26" t="s">
        <v>294</v>
      </c>
      <c r="F430" s="26">
        <v>2020</v>
      </c>
      <c r="G430" s="26" t="s">
        <v>395</v>
      </c>
      <c r="H430" s="26" t="s">
        <v>299</v>
      </c>
      <c r="I430" s="26">
        <v>111.6</v>
      </c>
      <c r="J430" s="56"/>
      <c r="K430" s="26"/>
      <c r="L430" s="26"/>
      <c r="M430" s="26"/>
      <c r="N430" s="26"/>
      <c r="O430" s="26">
        <v>111.6</v>
      </c>
      <c r="P430" s="26"/>
      <c r="Q430" s="56"/>
      <c r="R430" s="56"/>
      <c r="S430" s="26"/>
      <c r="T430" s="26"/>
      <c r="U430" s="26"/>
      <c r="V430" s="26"/>
      <c r="W430" s="26" t="s">
        <v>126</v>
      </c>
      <c r="X430" s="26" t="s">
        <v>108</v>
      </c>
      <c r="Y430" s="26" t="s">
        <v>127</v>
      </c>
      <c r="Z430" s="26" t="s">
        <v>127</v>
      </c>
      <c r="AA430" s="26" t="s">
        <v>127</v>
      </c>
      <c r="AB430" s="26" t="s">
        <v>127</v>
      </c>
      <c r="AC430" s="56">
        <v>84</v>
      </c>
      <c r="AD430" s="26">
        <v>260</v>
      </c>
      <c r="AE430" s="26">
        <v>1525</v>
      </c>
      <c r="AF430" s="26" t="s">
        <v>1479</v>
      </c>
      <c r="AG430" s="26" t="s">
        <v>1480</v>
      </c>
      <c r="AH430" s="26"/>
      <c r="AI430" s="28"/>
      <c r="AJ430" s="28"/>
      <c r="AK430" s="28"/>
      <c r="AL430" s="28"/>
      <c r="AM430" s="28"/>
      <c r="AN430" s="28"/>
      <c r="AO430" s="26" t="s">
        <v>127</v>
      </c>
    </row>
    <row r="431" ht="55" customHeight="1" spans="1:41">
      <c r="A431" s="25"/>
      <c r="B431" s="26" t="s">
        <v>1486</v>
      </c>
      <c r="C431" s="26" t="s">
        <v>1487</v>
      </c>
      <c r="D431" s="26" t="s">
        <v>178</v>
      </c>
      <c r="E431" s="26" t="s">
        <v>323</v>
      </c>
      <c r="F431" s="26">
        <v>2020</v>
      </c>
      <c r="G431" s="26" t="s">
        <v>395</v>
      </c>
      <c r="H431" s="97" t="s">
        <v>324</v>
      </c>
      <c r="I431" s="26">
        <v>55.5</v>
      </c>
      <c r="J431" s="56"/>
      <c r="K431" s="26"/>
      <c r="L431" s="26"/>
      <c r="M431" s="26"/>
      <c r="N431" s="26"/>
      <c r="O431" s="26">
        <v>55.5</v>
      </c>
      <c r="P431" s="26"/>
      <c r="Q431" s="56"/>
      <c r="R431" s="56"/>
      <c r="S431" s="26"/>
      <c r="T431" s="26"/>
      <c r="U431" s="26"/>
      <c r="V431" s="26"/>
      <c r="W431" s="26" t="s">
        <v>126</v>
      </c>
      <c r="X431" s="26" t="s">
        <v>108</v>
      </c>
      <c r="Y431" s="26" t="s">
        <v>127</v>
      </c>
      <c r="Z431" s="26" t="s">
        <v>127</v>
      </c>
      <c r="AA431" s="26" t="s">
        <v>127</v>
      </c>
      <c r="AB431" s="26" t="s">
        <v>127</v>
      </c>
      <c r="AC431" s="56">
        <v>72</v>
      </c>
      <c r="AD431" s="26">
        <v>210</v>
      </c>
      <c r="AE431" s="26">
        <v>1082</v>
      </c>
      <c r="AF431" s="26" t="s">
        <v>1479</v>
      </c>
      <c r="AG431" s="26" t="s">
        <v>1480</v>
      </c>
      <c r="AH431" s="26"/>
      <c r="AI431" s="28"/>
      <c r="AJ431" s="28"/>
      <c r="AK431" s="28"/>
      <c r="AL431" s="28"/>
      <c r="AM431" s="28"/>
      <c r="AN431" s="28"/>
      <c r="AO431" s="26" t="s">
        <v>127</v>
      </c>
    </row>
    <row r="432" ht="55" customHeight="1" spans="1:41">
      <c r="A432" s="25"/>
      <c r="B432" s="26" t="s">
        <v>1488</v>
      </c>
      <c r="C432" s="26" t="s">
        <v>1489</v>
      </c>
      <c r="D432" s="26" t="s">
        <v>178</v>
      </c>
      <c r="E432" s="26" t="s">
        <v>179</v>
      </c>
      <c r="F432" s="26">
        <v>2020</v>
      </c>
      <c r="G432" s="26" t="s">
        <v>395</v>
      </c>
      <c r="H432" s="26" t="s">
        <v>328</v>
      </c>
      <c r="I432" s="26">
        <v>82.5</v>
      </c>
      <c r="J432" s="56"/>
      <c r="K432" s="26"/>
      <c r="L432" s="26"/>
      <c r="M432" s="26"/>
      <c r="N432" s="26"/>
      <c r="O432" s="26">
        <v>82.5</v>
      </c>
      <c r="P432" s="26"/>
      <c r="Q432" s="56"/>
      <c r="R432" s="56"/>
      <c r="S432" s="26"/>
      <c r="T432" s="26"/>
      <c r="U432" s="26"/>
      <c r="V432" s="26"/>
      <c r="W432" s="26" t="s">
        <v>126</v>
      </c>
      <c r="X432" s="26" t="s">
        <v>108</v>
      </c>
      <c r="Y432" s="26" t="s">
        <v>127</v>
      </c>
      <c r="Z432" s="26" t="s">
        <v>127</v>
      </c>
      <c r="AA432" s="26" t="s">
        <v>127</v>
      </c>
      <c r="AB432" s="26" t="s">
        <v>127</v>
      </c>
      <c r="AC432" s="56">
        <v>79</v>
      </c>
      <c r="AD432" s="26">
        <v>220</v>
      </c>
      <c r="AE432" s="26">
        <v>1065</v>
      </c>
      <c r="AF432" s="26" t="s">
        <v>1479</v>
      </c>
      <c r="AG432" s="26" t="s">
        <v>1480</v>
      </c>
      <c r="AH432" s="26"/>
      <c r="AI432" s="28"/>
      <c r="AJ432" s="28"/>
      <c r="AK432" s="28"/>
      <c r="AL432" s="28"/>
      <c r="AM432" s="28"/>
      <c r="AN432" s="28"/>
      <c r="AO432" s="26" t="s">
        <v>127</v>
      </c>
    </row>
    <row r="433" ht="55" customHeight="1" spans="1:41">
      <c r="A433" s="25"/>
      <c r="B433" s="26" t="s">
        <v>1490</v>
      </c>
      <c r="C433" s="26" t="s">
        <v>1491</v>
      </c>
      <c r="D433" s="26" t="s">
        <v>178</v>
      </c>
      <c r="E433" s="26" t="s">
        <v>332</v>
      </c>
      <c r="F433" s="26">
        <v>2020</v>
      </c>
      <c r="G433" s="26" t="s">
        <v>395</v>
      </c>
      <c r="H433" s="26" t="s">
        <v>333</v>
      </c>
      <c r="I433" s="26">
        <v>82.5</v>
      </c>
      <c r="J433" s="56"/>
      <c r="K433" s="26"/>
      <c r="L433" s="26"/>
      <c r="M433" s="26"/>
      <c r="N433" s="26"/>
      <c r="O433" s="26">
        <v>82.5</v>
      </c>
      <c r="P433" s="26"/>
      <c r="Q433" s="56"/>
      <c r="R433" s="56"/>
      <c r="S433" s="26"/>
      <c r="T433" s="26"/>
      <c r="U433" s="26"/>
      <c r="V433" s="26"/>
      <c r="W433" s="26" t="s">
        <v>126</v>
      </c>
      <c r="X433" s="26" t="s">
        <v>108</v>
      </c>
      <c r="Y433" s="26" t="s">
        <v>127</v>
      </c>
      <c r="Z433" s="26" t="s">
        <v>127</v>
      </c>
      <c r="AA433" s="26" t="s">
        <v>127</v>
      </c>
      <c r="AB433" s="26" t="s">
        <v>127</v>
      </c>
      <c r="AC433" s="56">
        <v>112</v>
      </c>
      <c r="AD433" s="26">
        <v>350</v>
      </c>
      <c r="AE433" s="26">
        <v>1860</v>
      </c>
      <c r="AF433" s="26" t="s">
        <v>1479</v>
      </c>
      <c r="AG433" s="26" t="s">
        <v>1480</v>
      </c>
      <c r="AH433" s="26"/>
      <c r="AI433" s="28"/>
      <c r="AJ433" s="28"/>
      <c r="AK433" s="28"/>
      <c r="AL433" s="28"/>
      <c r="AM433" s="28"/>
      <c r="AN433" s="28"/>
      <c r="AO433" s="26" t="s">
        <v>127</v>
      </c>
    </row>
    <row r="434" ht="55" customHeight="1" spans="1:41">
      <c r="A434" s="25"/>
      <c r="B434" s="26" t="s">
        <v>1492</v>
      </c>
      <c r="C434" s="26" t="s">
        <v>1493</v>
      </c>
      <c r="D434" s="26" t="s">
        <v>178</v>
      </c>
      <c r="E434" s="26" t="s">
        <v>348</v>
      </c>
      <c r="F434" s="26">
        <v>2020</v>
      </c>
      <c r="G434" s="26" t="s">
        <v>395</v>
      </c>
      <c r="H434" s="26" t="s">
        <v>349</v>
      </c>
      <c r="I434" s="26">
        <v>135.9</v>
      </c>
      <c r="J434" s="56"/>
      <c r="K434" s="26"/>
      <c r="L434" s="26"/>
      <c r="M434" s="26"/>
      <c r="N434" s="26"/>
      <c r="O434" s="26">
        <v>135.9</v>
      </c>
      <c r="P434" s="26"/>
      <c r="Q434" s="56"/>
      <c r="R434" s="56"/>
      <c r="S434" s="26"/>
      <c r="T434" s="26"/>
      <c r="U434" s="26"/>
      <c r="V434" s="26"/>
      <c r="W434" s="26" t="s">
        <v>126</v>
      </c>
      <c r="X434" s="26" t="s">
        <v>108</v>
      </c>
      <c r="Y434" s="26" t="s">
        <v>127</v>
      </c>
      <c r="Z434" s="26" t="s">
        <v>127</v>
      </c>
      <c r="AA434" s="26" t="s">
        <v>127</v>
      </c>
      <c r="AB434" s="26" t="s">
        <v>127</v>
      </c>
      <c r="AC434" s="56">
        <v>56</v>
      </c>
      <c r="AD434" s="26">
        <v>120</v>
      </c>
      <c r="AE434" s="26">
        <v>4652</v>
      </c>
      <c r="AF434" s="26" t="s">
        <v>1479</v>
      </c>
      <c r="AG434" s="26" t="s">
        <v>1480</v>
      </c>
      <c r="AH434" s="26"/>
      <c r="AI434" s="28"/>
      <c r="AJ434" s="28"/>
      <c r="AK434" s="28"/>
      <c r="AL434" s="28"/>
      <c r="AM434" s="28"/>
      <c r="AN434" s="28"/>
      <c r="AO434" s="26" t="s">
        <v>127</v>
      </c>
    </row>
    <row r="435" ht="55" customHeight="1" spans="1:41">
      <c r="A435" s="25"/>
      <c r="B435" s="26" t="s">
        <v>1494</v>
      </c>
      <c r="C435" s="26" t="s">
        <v>1495</v>
      </c>
      <c r="D435" s="26" t="s">
        <v>178</v>
      </c>
      <c r="E435" s="26" t="s">
        <v>343</v>
      </c>
      <c r="F435" s="26">
        <v>2020</v>
      </c>
      <c r="G435" s="26" t="s">
        <v>395</v>
      </c>
      <c r="H435" s="26" t="s">
        <v>344</v>
      </c>
      <c r="I435" s="26">
        <v>57</v>
      </c>
      <c r="J435" s="56"/>
      <c r="K435" s="26"/>
      <c r="L435" s="26"/>
      <c r="M435" s="26"/>
      <c r="N435" s="26"/>
      <c r="O435" s="26">
        <v>57</v>
      </c>
      <c r="P435" s="26"/>
      <c r="Q435" s="56"/>
      <c r="R435" s="56"/>
      <c r="S435" s="26"/>
      <c r="T435" s="26"/>
      <c r="U435" s="26"/>
      <c r="V435" s="26"/>
      <c r="W435" s="26" t="s">
        <v>126</v>
      </c>
      <c r="X435" s="26" t="s">
        <v>108</v>
      </c>
      <c r="Y435" s="26" t="s">
        <v>127</v>
      </c>
      <c r="Z435" s="26" t="s">
        <v>127</v>
      </c>
      <c r="AA435" s="26" t="s">
        <v>127</v>
      </c>
      <c r="AB435" s="26" t="s">
        <v>127</v>
      </c>
      <c r="AC435" s="56">
        <v>36</v>
      </c>
      <c r="AD435" s="26">
        <v>98</v>
      </c>
      <c r="AE435" s="26">
        <v>2384</v>
      </c>
      <c r="AF435" s="26" t="s">
        <v>1479</v>
      </c>
      <c r="AG435" s="26" t="s">
        <v>1480</v>
      </c>
      <c r="AH435" s="26"/>
      <c r="AI435" s="28"/>
      <c r="AJ435" s="28"/>
      <c r="AK435" s="28"/>
      <c r="AL435" s="28"/>
      <c r="AM435" s="28"/>
      <c r="AN435" s="28"/>
      <c r="AO435" s="26" t="s">
        <v>127</v>
      </c>
    </row>
    <row r="436" ht="55" customHeight="1" spans="1:41">
      <c r="A436" s="25"/>
      <c r="B436" s="26" t="s">
        <v>1496</v>
      </c>
      <c r="C436" s="26" t="s">
        <v>1497</v>
      </c>
      <c r="D436" s="26" t="s">
        <v>178</v>
      </c>
      <c r="E436" s="26" t="s">
        <v>374</v>
      </c>
      <c r="F436" s="26">
        <v>2020</v>
      </c>
      <c r="G436" s="26" t="s">
        <v>395</v>
      </c>
      <c r="H436" s="26" t="s">
        <v>375</v>
      </c>
      <c r="I436" s="26">
        <v>94.8</v>
      </c>
      <c r="J436" s="56"/>
      <c r="K436" s="26"/>
      <c r="L436" s="26"/>
      <c r="M436" s="26"/>
      <c r="N436" s="26"/>
      <c r="O436" s="26">
        <v>94.8</v>
      </c>
      <c r="P436" s="26"/>
      <c r="Q436" s="56"/>
      <c r="R436" s="56"/>
      <c r="S436" s="26"/>
      <c r="T436" s="26"/>
      <c r="U436" s="26"/>
      <c r="V436" s="26"/>
      <c r="W436" s="26" t="s">
        <v>126</v>
      </c>
      <c r="X436" s="26" t="s">
        <v>108</v>
      </c>
      <c r="Y436" s="26" t="s">
        <v>127</v>
      </c>
      <c r="Z436" s="26" t="s">
        <v>127</v>
      </c>
      <c r="AA436" s="26" t="s">
        <v>127</v>
      </c>
      <c r="AB436" s="26" t="s">
        <v>127</v>
      </c>
      <c r="AC436" s="56">
        <v>31</v>
      </c>
      <c r="AD436" s="26">
        <v>105</v>
      </c>
      <c r="AE436" s="26">
        <v>3369</v>
      </c>
      <c r="AF436" s="26" t="s">
        <v>1479</v>
      </c>
      <c r="AG436" s="26" t="s">
        <v>1480</v>
      </c>
      <c r="AH436" s="26"/>
      <c r="AI436" s="28"/>
      <c r="AJ436" s="28"/>
      <c r="AK436" s="28"/>
      <c r="AL436" s="28"/>
      <c r="AM436" s="28"/>
      <c r="AN436" s="28"/>
      <c r="AO436" s="26" t="s">
        <v>127</v>
      </c>
    </row>
    <row r="437" ht="55" customHeight="1" spans="1:41">
      <c r="A437" s="25"/>
      <c r="B437" s="26" t="s">
        <v>1498</v>
      </c>
      <c r="C437" s="26" t="s">
        <v>1499</v>
      </c>
      <c r="D437" s="26" t="s">
        <v>184</v>
      </c>
      <c r="E437" s="26" t="s">
        <v>185</v>
      </c>
      <c r="F437" s="26">
        <v>2020</v>
      </c>
      <c r="G437" s="26" t="s">
        <v>395</v>
      </c>
      <c r="H437" s="26" t="s">
        <v>384</v>
      </c>
      <c r="I437" s="26">
        <v>169.8</v>
      </c>
      <c r="J437" s="56"/>
      <c r="K437" s="26"/>
      <c r="L437" s="26"/>
      <c r="M437" s="26"/>
      <c r="N437" s="26"/>
      <c r="O437" s="26">
        <v>169.8</v>
      </c>
      <c r="P437" s="26"/>
      <c r="Q437" s="56"/>
      <c r="R437" s="56"/>
      <c r="S437" s="26"/>
      <c r="T437" s="26"/>
      <c r="U437" s="26"/>
      <c r="V437" s="26"/>
      <c r="W437" s="26" t="s">
        <v>126</v>
      </c>
      <c r="X437" s="26" t="s">
        <v>108</v>
      </c>
      <c r="Y437" s="26" t="s">
        <v>127</v>
      </c>
      <c r="Z437" s="26" t="s">
        <v>127</v>
      </c>
      <c r="AA437" s="26" t="s">
        <v>127</v>
      </c>
      <c r="AB437" s="26" t="s">
        <v>127</v>
      </c>
      <c r="AC437" s="56">
        <v>40</v>
      </c>
      <c r="AD437" s="26">
        <v>135</v>
      </c>
      <c r="AE437" s="26">
        <v>1544</v>
      </c>
      <c r="AF437" s="26" t="s">
        <v>1479</v>
      </c>
      <c r="AG437" s="26" t="s">
        <v>1480</v>
      </c>
      <c r="AH437" s="26"/>
      <c r="AI437" s="28"/>
      <c r="AJ437" s="28"/>
      <c r="AK437" s="28"/>
      <c r="AL437" s="28"/>
      <c r="AM437" s="28"/>
      <c r="AN437" s="28"/>
      <c r="AO437" s="26" t="s">
        <v>127</v>
      </c>
    </row>
    <row r="438" ht="55" customHeight="1" spans="1:41">
      <c r="A438" s="25"/>
      <c r="B438" s="26" t="s">
        <v>1500</v>
      </c>
      <c r="C438" s="26" t="s">
        <v>1501</v>
      </c>
      <c r="D438" s="26" t="s">
        <v>390</v>
      </c>
      <c r="E438" s="26" t="s">
        <v>729</v>
      </c>
      <c r="F438" s="26">
        <v>2020</v>
      </c>
      <c r="G438" s="26" t="s">
        <v>395</v>
      </c>
      <c r="H438" s="80" t="s">
        <v>730</v>
      </c>
      <c r="I438" s="26">
        <v>96</v>
      </c>
      <c r="J438" s="56"/>
      <c r="K438" s="26"/>
      <c r="L438" s="26"/>
      <c r="M438" s="26"/>
      <c r="N438" s="26"/>
      <c r="O438" s="26">
        <v>96</v>
      </c>
      <c r="P438" s="26"/>
      <c r="Q438" s="56"/>
      <c r="R438" s="56"/>
      <c r="S438" s="26"/>
      <c r="T438" s="26"/>
      <c r="U438" s="26"/>
      <c r="V438" s="26"/>
      <c r="W438" s="26" t="s">
        <v>126</v>
      </c>
      <c r="X438" s="26" t="s">
        <v>108</v>
      </c>
      <c r="Y438" s="26" t="s">
        <v>127</v>
      </c>
      <c r="Z438" s="26" t="s">
        <v>127</v>
      </c>
      <c r="AA438" s="26" t="s">
        <v>127</v>
      </c>
      <c r="AB438" s="26" t="s">
        <v>127</v>
      </c>
      <c r="AC438" s="56">
        <v>76</v>
      </c>
      <c r="AD438" s="26">
        <v>220</v>
      </c>
      <c r="AE438" s="68">
        <v>1548</v>
      </c>
      <c r="AF438" s="26" t="s">
        <v>1479</v>
      </c>
      <c r="AG438" s="26" t="s">
        <v>1480</v>
      </c>
      <c r="AH438" s="26"/>
      <c r="AI438" s="28"/>
      <c r="AJ438" s="28"/>
      <c r="AK438" s="28"/>
      <c r="AL438" s="28"/>
      <c r="AM438" s="28"/>
      <c r="AN438" s="28"/>
      <c r="AO438" s="26" t="s">
        <v>127</v>
      </c>
    </row>
    <row r="439" ht="55" customHeight="1" spans="1:41">
      <c r="A439" s="25"/>
      <c r="B439" s="26" t="s">
        <v>1502</v>
      </c>
      <c r="C439" s="26" t="s">
        <v>1503</v>
      </c>
      <c r="D439" s="26" t="s">
        <v>134</v>
      </c>
      <c r="E439" s="26" t="s">
        <v>502</v>
      </c>
      <c r="F439" s="26">
        <v>2020</v>
      </c>
      <c r="G439" s="26" t="s">
        <v>395</v>
      </c>
      <c r="H439" s="26" t="s">
        <v>1009</v>
      </c>
      <c r="I439" s="26">
        <v>121.5</v>
      </c>
      <c r="J439" s="56"/>
      <c r="K439" s="26"/>
      <c r="L439" s="26"/>
      <c r="M439" s="26"/>
      <c r="N439" s="26"/>
      <c r="O439" s="26">
        <v>121.5</v>
      </c>
      <c r="P439" s="26"/>
      <c r="Q439" s="56"/>
      <c r="R439" s="56"/>
      <c r="S439" s="26"/>
      <c r="T439" s="26"/>
      <c r="U439" s="26"/>
      <c r="V439" s="26"/>
      <c r="W439" s="26" t="s">
        <v>126</v>
      </c>
      <c r="X439" s="26" t="s">
        <v>108</v>
      </c>
      <c r="Y439" s="26" t="s">
        <v>127</v>
      </c>
      <c r="Z439" s="26" t="s">
        <v>127</v>
      </c>
      <c r="AA439" s="26" t="s">
        <v>127</v>
      </c>
      <c r="AB439" s="26" t="s">
        <v>127</v>
      </c>
      <c r="AC439" s="56">
        <v>87</v>
      </c>
      <c r="AD439" s="26">
        <v>260</v>
      </c>
      <c r="AE439" s="68">
        <v>1619</v>
      </c>
      <c r="AF439" s="26" t="s">
        <v>1479</v>
      </c>
      <c r="AG439" s="26" t="s">
        <v>1480</v>
      </c>
      <c r="AH439" s="26"/>
      <c r="AI439" s="28"/>
      <c r="AJ439" s="28"/>
      <c r="AK439" s="28"/>
      <c r="AL439" s="28"/>
      <c r="AM439" s="28"/>
      <c r="AN439" s="28"/>
      <c r="AO439" s="26" t="s">
        <v>127</v>
      </c>
    </row>
    <row r="440" ht="55" customHeight="1" spans="1:41">
      <c r="A440" s="25"/>
      <c r="B440" s="26" t="s">
        <v>1504</v>
      </c>
      <c r="C440" s="26" t="s">
        <v>1505</v>
      </c>
      <c r="D440" s="26" t="s">
        <v>529</v>
      </c>
      <c r="E440" s="26" t="s">
        <v>557</v>
      </c>
      <c r="F440" s="26">
        <v>2020</v>
      </c>
      <c r="G440" s="26" t="s">
        <v>395</v>
      </c>
      <c r="H440" s="26" t="s">
        <v>558</v>
      </c>
      <c r="I440" s="26">
        <v>100.5</v>
      </c>
      <c r="J440" s="56"/>
      <c r="K440" s="26"/>
      <c r="L440" s="26"/>
      <c r="M440" s="26"/>
      <c r="N440" s="26"/>
      <c r="O440" s="26">
        <v>100.5</v>
      </c>
      <c r="P440" s="26"/>
      <c r="Q440" s="56"/>
      <c r="R440" s="56"/>
      <c r="S440" s="26"/>
      <c r="T440" s="26"/>
      <c r="U440" s="26"/>
      <c r="V440" s="26"/>
      <c r="W440" s="26" t="s">
        <v>126</v>
      </c>
      <c r="X440" s="26" t="s">
        <v>108</v>
      </c>
      <c r="Y440" s="26" t="s">
        <v>127</v>
      </c>
      <c r="Z440" s="26" t="s">
        <v>127</v>
      </c>
      <c r="AA440" s="26" t="s">
        <v>127</v>
      </c>
      <c r="AB440" s="26" t="s">
        <v>127</v>
      </c>
      <c r="AC440" s="56">
        <v>98</v>
      </c>
      <c r="AD440" s="26">
        <v>210</v>
      </c>
      <c r="AE440" s="26">
        <v>1220</v>
      </c>
      <c r="AF440" s="26" t="s">
        <v>1479</v>
      </c>
      <c r="AG440" s="26" t="s">
        <v>1480</v>
      </c>
      <c r="AH440" s="26"/>
      <c r="AI440" s="28"/>
      <c r="AJ440" s="28"/>
      <c r="AK440" s="28"/>
      <c r="AL440" s="28"/>
      <c r="AM440" s="28"/>
      <c r="AN440" s="28"/>
      <c r="AO440" s="26" t="s">
        <v>127</v>
      </c>
    </row>
    <row r="441" ht="55" customHeight="1" spans="1:41">
      <c r="A441" s="25"/>
      <c r="B441" s="26" t="s">
        <v>1506</v>
      </c>
      <c r="C441" s="26" t="s">
        <v>1507</v>
      </c>
      <c r="D441" s="25" t="s">
        <v>794</v>
      </c>
      <c r="E441" s="25" t="s">
        <v>806</v>
      </c>
      <c r="F441" s="26">
        <v>2020</v>
      </c>
      <c r="G441" s="26" t="s">
        <v>395</v>
      </c>
      <c r="H441" s="25" t="s">
        <v>807</v>
      </c>
      <c r="I441" s="26">
        <v>198.6</v>
      </c>
      <c r="J441" s="56"/>
      <c r="K441" s="26"/>
      <c r="L441" s="26"/>
      <c r="M441" s="26"/>
      <c r="N441" s="26"/>
      <c r="O441" s="26">
        <v>198.6</v>
      </c>
      <c r="P441" s="26"/>
      <c r="Q441" s="56"/>
      <c r="R441" s="56"/>
      <c r="S441" s="26"/>
      <c r="T441" s="26"/>
      <c r="U441" s="26"/>
      <c r="V441" s="26"/>
      <c r="W441" s="26" t="s">
        <v>126</v>
      </c>
      <c r="X441" s="26" t="s">
        <v>108</v>
      </c>
      <c r="Y441" s="26" t="s">
        <v>127</v>
      </c>
      <c r="Z441" s="26" t="s">
        <v>127</v>
      </c>
      <c r="AA441" s="26" t="s">
        <v>127</v>
      </c>
      <c r="AB441" s="26" t="s">
        <v>127</v>
      </c>
      <c r="AC441" s="56">
        <v>90</v>
      </c>
      <c r="AD441" s="26">
        <v>262</v>
      </c>
      <c r="AE441" s="26">
        <v>2761</v>
      </c>
      <c r="AF441" s="26" t="s">
        <v>1479</v>
      </c>
      <c r="AG441" s="26" t="s">
        <v>1480</v>
      </c>
      <c r="AH441" s="26"/>
      <c r="AI441" s="28"/>
      <c r="AJ441" s="28"/>
      <c r="AK441" s="28"/>
      <c r="AL441" s="28"/>
      <c r="AM441" s="28"/>
      <c r="AN441" s="28"/>
      <c r="AO441" s="26" t="s">
        <v>127</v>
      </c>
    </row>
    <row r="442" ht="55" customHeight="1" spans="1:41">
      <c r="A442" s="25"/>
      <c r="B442" s="26" t="s">
        <v>1508</v>
      </c>
      <c r="C442" s="26" t="s">
        <v>1509</v>
      </c>
      <c r="D442" s="26" t="s">
        <v>218</v>
      </c>
      <c r="E442" s="26" t="s">
        <v>930</v>
      </c>
      <c r="F442" s="26">
        <v>2020</v>
      </c>
      <c r="G442" s="26" t="s">
        <v>395</v>
      </c>
      <c r="H442" s="26" t="s">
        <v>1510</v>
      </c>
      <c r="I442" s="26">
        <v>76.5</v>
      </c>
      <c r="J442" s="56"/>
      <c r="K442" s="26"/>
      <c r="L442" s="26"/>
      <c r="M442" s="26"/>
      <c r="N442" s="26"/>
      <c r="O442" s="26">
        <v>76.5</v>
      </c>
      <c r="P442" s="26"/>
      <c r="Q442" s="56"/>
      <c r="R442" s="56"/>
      <c r="S442" s="26"/>
      <c r="T442" s="26"/>
      <c r="U442" s="26"/>
      <c r="V442" s="26"/>
      <c r="W442" s="26" t="s">
        <v>126</v>
      </c>
      <c r="X442" s="26" t="s">
        <v>108</v>
      </c>
      <c r="Y442" s="26" t="s">
        <v>127</v>
      </c>
      <c r="Z442" s="26" t="s">
        <v>127</v>
      </c>
      <c r="AA442" s="26" t="s">
        <v>127</v>
      </c>
      <c r="AB442" s="26" t="s">
        <v>127</v>
      </c>
      <c r="AC442" s="26">
        <v>98</v>
      </c>
      <c r="AD442" s="26">
        <v>301</v>
      </c>
      <c r="AE442" s="26">
        <v>1524</v>
      </c>
      <c r="AF442" s="26" t="s">
        <v>1479</v>
      </c>
      <c r="AG442" s="26" t="s">
        <v>1480</v>
      </c>
      <c r="AH442" s="26"/>
      <c r="AI442" s="28"/>
      <c r="AJ442" s="28"/>
      <c r="AK442" s="28"/>
      <c r="AL442" s="28"/>
      <c r="AM442" s="28"/>
      <c r="AN442" s="28"/>
      <c r="AO442" s="26" t="s">
        <v>127</v>
      </c>
    </row>
    <row r="443" ht="28" customHeight="1" spans="1:41">
      <c r="A443" s="23" t="s">
        <v>60</v>
      </c>
      <c r="B443" s="23"/>
      <c r="C443" s="23"/>
      <c r="D443" s="23"/>
      <c r="E443" s="23"/>
      <c r="F443" s="23"/>
      <c r="G443" s="23"/>
      <c r="H443" s="23"/>
      <c r="I443" s="23">
        <f>I444+I445+I446+I447+I451</f>
        <v>7367.553</v>
      </c>
      <c r="J443" s="23">
        <f t="shared" ref="J443:V443" si="30">J444+J445+J446+J447+J451</f>
        <v>0</v>
      </c>
      <c r="K443" s="23">
        <f>K444+K445+K446+K447+K451</f>
        <v>0</v>
      </c>
      <c r="L443" s="23">
        <f>L444+L445+L446+L447+L451</f>
        <v>0</v>
      </c>
      <c r="M443" s="23">
        <f>M444+M445+M446+M447+M451</f>
        <v>0</v>
      </c>
      <c r="N443" s="23">
        <f>N444+N445+N446+N447+N451</f>
        <v>0</v>
      </c>
      <c r="O443" s="23">
        <f>O444+O445+O446+O447+O451</f>
        <v>7367.553</v>
      </c>
      <c r="P443" s="23">
        <f>P444+P445+P446+P447+P451</f>
        <v>0</v>
      </c>
      <c r="Q443" s="23">
        <f>Q444+Q445+Q446+Q447+Q451</f>
        <v>0</v>
      </c>
      <c r="R443" s="23">
        <f>R444+R445+R446+R447+R451</f>
        <v>0</v>
      </c>
      <c r="S443" s="23">
        <f>S444+S445+S446+S447+S451</f>
        <v>0</v>
      </c>
      <c r="T443" s="23">
        <f>T444+T445+T446+T447+T451</f>
        <v>0</v>
      </c>
      <c r="U443" s="23">
        <f>U444+U445+U446+U447+U451</f>
        <v>0</v>
      </c>
      <c r="V443" s="23">
        <f>V444+V445+V446+V447+V451</f>
        <v>0</v>
      </c>
      <c r="W443" s="23"/>
      <c r="X443" s="23"/>
      <c r="Y443" s="23"/>
      <c r="Z443" s="23"/>
      <c r="AA443" s="23"/>
      <c r="AB443" s="23"/>
      <c r="AC443" s="23"/>
      <c r="AD443" s="23"/>
      <c r="AE443" s="23"/>
      <c r="AF443" s="23"/>
      <c r="AG443" s="23"/>
      <c r="AH443" s="23"/>
      <c r="AI443" s="23"/>
      <c r="AJ443" s="23"/>
      <c r="AK443" s="23"/>
      <c r="AL443" s="23"/>
      <c r="AM443" s="23"/>
      <c r="AN443" s="23"/>
      <c r="AO443" s="23"/>
    </row>
    <row r="444" ht="136" customHeight="1" spans="1:16356">
      <c r="A444" s="25" t="s">
        <v>61</v>
      </c>
      <c r="B444" s="26" t="s">
        <v>1511</v>
      </c>
      <c r="C444" s="26" t="s">
        <v>1512</v>
      </c>
      <c r="D444" s="26" t="s">
        <v>1513</v>
      </c>
      <c r="E444" s="26" t="s">
        <v>1514</v>
      </c>
      <c r="F444" s="26" t="s">
        <v>129</v>
      </c>
      <c r="G444" s="26" t="s">
        <v>1515</v>
      </c>
      <c r="H444" s="26" t="s">
        <v>1516</v>
      </c>
      <c r="I444" s="97">
        <v>2700</v>
      </c>
      <c r="J444" s="97"/>
      <c r="K444" s="97"/>
      <c r="L444" s="97"/>
      <c r="M444" s="97"/>
      <c r="N444" s="97"/>
      <c r="O444" s="97">
        <v>2700</v>
      </c>
      <c r="P444" s="97"/>
      <c r="Q444" s="97"/>
      <c r="R444" s="97"/>
      <c r="S444" s="97"/>
      <c r="T444" s="97"/>
      <c r="U444" s="26"/>
      <c r="V444" s="26"/>
      <c r="W444" s="26" t="s">
        <v>107</v>
      </c>
      <c r="X444" s="26" t="s">
        <v>108</v>
      </c>
      <c r="Y444" s="26" t="s">
        <v>127</v>
      </c>
      <c r="Z444" s="26" t="s">
        <v>127</v>
      </c>
      <c r="AA444" s="26" t="s">
        <v>127</v>
      </c>
      <c r="AB444" s="26" t="s">
        <v>127</v>
      </c>
      <c r="AC444" s="26">
        <v>2965</v>
      </c>
      <c r="AD444" s="26">
        <v>6940</v>
      </c>
      <c r="AE444" s="26">
        <v>6940</v>
      </c>
      <c r="AF444" s="26" t="s">
        <v>1517</v>
      </c>
      <c r="AG444" s="26" t="s">
        <v>1518</v>
      </c>
      <c r="AH444" s="26"/>
      <c r="AI444" s="26"/>
      <c r="AJ444" s="26"/>
      <c r="AK444" s="26"/>
      <c r="AL444" s="26"/>
      <c r="AM444" s="26"/>
      <c r="AN444" s="26"/>
      <c r="AO444" s="26" t="s">
        <v>127</v>
      </c>
      <c r="XEB444" s="10"/>
    </row>
    <row r="445" ht="158" customHeight="1" spans="1:16356">
      <c r="A445" s="25" t="s">
        <v>62</v>
      </c>
      <c r="B445" s="26" t="s">
        <v>1519</v>
      </c>
      <c r="C445" s="26" t="s">
        <v>1520</v>
      </c>
      <c r="D445" s="26" t="s">
        <v>1513</v>
      </c>
      <c r="E445" s="26" t="s">
        <v>1514</v>
      </c>
      <c r="F445" s="26" t="s">
        <v>129</v>
      </c>
      <c r="G445" s="26" t="s">
        <v>1515</v>
      </c>
      <c r="H445" s="26" t="s">
        <v>1516</v>
      </c>
      <c r="I445" s="97">
        <v>1754.3</v>
      </c>
      <c r="J445" s="97"/>
      <c r="K445" s="97"/>
      <c r="L445" s="97"/>
      <c r="M445" s="97"/>
      <c r="N445" s="97"/>
      <c r="O445" s="97">
        <v>1754.3</v>
      </c>
      <c r="P445" s="97"/>
      <c r="Q445" s="97"/>
      <c r="R445" s="97"/>
      <c r="S445" s="97"/>
      <c r="T445" s="97"/>
      <c r="U445" s="26"/>
      <c r="V445" s="26"/>
      <c r="W445" s="26" t="s">
        <v>107</v>
      </c>
      <c r="X445" s="26" t="s">
        <v>108</v>
      </c>
      <c r="Y445" s="26" t="s">
        <v>127</v>
      </c>
      <c r="Z445" s="26" t="s">
        <v>127</v>
      </c>
      <c r="AA445" s="26" t="s">
        <v>127</v>
      </c>
      <c r="AB445" s="26" t="s">
        <v>127</v>
      </c>
      <c r="AC445" s="26">
        <v>2043</v>
      </c>
      <c r="AD445" s="26">
        <v>2069</v>
      </c>
      <c r="AE445" s="26">
        <v>2069</v>
      </c>
      <c r="AF445" s="26" t="s">
        <v>1521</v>
      </c>
      <c r="AG445" s="26" t="s">
        <v>1522</v>
      </c>
      <c r="AH445" s="26"/>
      <c r="AI445" s="26"/>
      <c r="AJ445" s="26"/>
      <c r="AK445" s="26"/>
      <c r="AL445" s="26"/>
      <c r="AM445" s="26"/>
      <c r="AN445" s="26"/>
      <c r="AO445" s="26" t="s">
        <v>127</v>
      </c>
      <c r="XEB445" s="10"/>
    </row>
    <row r="446" ht="74" customHeight="1" spans="1:41">
      <c r="A446" s="25" t="s">
        <v>63</v>
      </c>
      <c r="B446" s="26" t="s">
        <v>1523</v>
      </c>
      <c r="C446" s="26" t="s">
        <v>1524</v>
      </c>
      <c r="D446" s="26" t="s">
        <v>1169</v>
      </c>
      <c r="E446" s="26" t="s">
        <v>1170</v>
      </c>
      <c r="F446" s="26" t="s">
        <v>129</v>
      </c>
      <c r="G446" s="26" t="s">
        <v>1180</v>
      </c>
      <c r="H446" s="26" t="s">
        <v>1525</v>
      </c>
      <c r="I446" s="26">
        <v>1043.68</v>
      </c>
      <c r="J446" s="26"/>
      <c r="K446" s="26"/>
      <c r="L446" s="26"/>
      <c r="M446" s="26"/>
      <c r="N446" s="26"/>
      <c r="O446" s="26">
        <v>1043.68</v>
      </c>
      <c r="P446" s="26"/>
      <c r="Q446" s="26"/>
      <c r="R446" s="26"/>
      <c r="S446" s="26"/>
      <c r="T446" s="26"/>
      <c r="U446" s="26"/>
      <c r="V446" s="26"/>
      <c r="W446" s="26" t="s">
        <v>126</v>
      </c>
      <c r="X446" s="26" t="s">
        <v>108</v>
      </c>
      <c r="Y446" s="26" t="s">
        <v>127</v>
      </c>
      <c r="Z446" s="26" t="s">
        <v>127</v>
      </c>
      <c r="AA446" s="26" t="s">
        <v>127</v>
      </c>
      <c r="AB446" s="26" t="s">
        <v>127</v>
      </c>
      <c r="AC446" s="26">
        <v>6249</v>
      </c>
      <c r="AD446" s="26">
        <v>8032</v>
      </c>
      <c r="AE446" s="26">
        <v>18847</v>
      </c>
      <c r="AF446" s="26" t="s">
        <v>1526</v>
      </c>
      <c r="AG446" s="26" t="s">
        <v>1527</v>
      </c>
      <c r="AH446" s="26" t="s">
        <v>1528</v>
      </c>
      <c r="AI446" s="26"/>
      <c r="AJ446" s="26"/>
      <c r="AK446" s="26"/>
      <c r="AL446" s="26"/>
      <c r="AM446" s="26"/>
      <c r="AN446" s="26"/>
      <c r="AO446" s="26" t="s">
        <v>127</v>
      </c>
    </row>
    <row r="447" ht="42" customHeight="1" spans="1:41">
      <c r="A447" s="25" t="s">
        <v>64</v>
      </c>
      <c r="B447" s="26"/>
      <c r="C447" s="26"/>
      <c r="D447" s="26"/>
      <c r="E447" s="26"/>
      <c r="F447" s="26"/>
      <c r="G447" s="26"/>
      <c r="H447" s="26"/>
      <c r="I447" s="26">
        <f>SUM(I448:I450)</f>
        <v>609.073</v>
      </c>
      <c r="J447" s="26">
        <f t="shared" ref="J447:V447" si="31">SUM(J448:J450)</f>
        <v>0</v>
      </c>
      <c r="K447" s="26">
        <f>SUM(K448:K450)</f>
        <v>0</v>
      </c>
      <c r="L447" s="26">
        <f>SUM(L448:L450)</f>
        <v>0</v>
      </c>
      <c r="M447" s="26">
        <f>SUM(M448:M450)</f>
        <v>0</v>
      </c>
      <c r="N447" s="26">
        <f>SUM(N448:N450)</f>
        <v>0</v>
      </c>
      <c r="O447" s="26">
        <f>SUM(O448:O450)</f>
        <v>609.073</v>
      </c>
      <c r="P447" s="26">
        <f>SUM(P448:P450)</f>
        <v>0</v>
      </c>
      <c r="Q447" s="26">
        <f>SUM(Q448:Q450)</f>
        <v>0</v>
      </c>
      <c r="R447" s="26">
        <f>SUM(R448:R450)</f>
        <v>0</v>
      </c>
      <c r="S447" s="26">
        <f>SUM(S448:S450)</f>
        <v>0</v>
      </c>
      <c r="T447" s="26">
        <f>SUM(T448:T450)</f>
        <v>0</v>
      </c>
      <c r="U447" s="26">
        <f>SUM(U448:U450)</f>
        <v>0</v>
      </c>
      <c r="V447" s="26">
        <f>SUM(V448:V450)</f>
        <v>0</v>
      </c>
      <c r="W447" s="26"/>
      <c r="X447" s="26"/>
      <c r="Y447" s="26"/>
      <c r="Z447" s="26"/>
      <c r="AA447" s="26"/>
      <c r="AB447" s="26"/>
      <c r="AC447" s="26"/>
      <c r="AD447" s="26"/>
      <c r="AE447" s="26"/>
      <c r="AF447" s="26"/>
      <c r="AG447" s="26"/>
      <c r="AH447" s="26"/>
      <c r="AI447" s="26"/>
      <c r="AJ447" s="26"/>
      <c r="AK447" s="26"/>
      <c r="AL447" s="26"/>
      <c r="AM447" s="26"/>
      <c r="AN447" s="26"/>
      <c r="AO447" s="26"/>
    </row>
    <row r="448" s="10" customFormat="1" ht="106" customHeight="1" spans="1:41">
      <c r="A448" s="25"/>
      <c r="B448" s="26" t="s">
        <v>1529</v>
      </c>
      <c r="C448" s="26" t="s">
        <v>1530</v>
      </c>
      <c r="D448" s="26" t="s">
        <v>1169</v>
      </c>
      <c r="E448" s="26" t="s">
        <v>1531</v>
      </c>
      <c r="F448" s="26" t="s">
        <v>129</v>
      </c>
      <c r="G448" s="26" t="s">
        <v>1515</v>
      </c>
      <c r="H448" s="26" t="s">
        <v>1516</v>
      </c>
      <c r="I448" s="97">
        <v>10</v>
      </c>
      <c r="J448" s="97"/>
      <c r="K448" s="97"/>
      <c r="L448" s="97"/>
      <c r="M448" s="97"/>
      <c r="N448" s="97"/>
      <c r="O448" s="97">
        <v>10</v>
      </c>
      <c r="P448" s="97"/>
      <c r="Q448" s="97"/>
      <c r="R448" s="97"/>
      <c r="S448" s="97"/>
      <c r="T448" s="97"/>
      <c r="U448" s="26"/>
      <c r="V448" s="26"/>
      <c r="W448" s="26" t="s">
        <v>107</v>
      </c>
      <c r="X448" s="26" t="s">
        <v>108</v>
      </c>
      <c r="Y448" s="26" t="s">
        <v>127</v>
      </c>
      <c r="Z448" s="26" t="s">
        <v>127</v>
      </c>
      <c r="AA448" s="26" t="s">
        <v>127</v>
      </c>
      <c r="AB448" s="26" t="s">
        <v>127</v>
      </c>
      <c r="AC448" s="26">
        <v>100</v>
      </c>
      <c r="AD448" s="26">
        <v>100</v>
      </c>
      <c r="AE448" s="26">
        <v>100</v>
      </c>
      <c r="AF448" s="26" t="s">
        <v>1521</v>
      </c>
      <c r="AG448" s="26" t="s">
        <v>1532</v>
      </c>
      <c r="AH448" s="26"/>
      <c r="AI448" s="26"/>
      <c r="AJ448" s="26"/>
      <c r="AK448" s="26"/>
      <c r="AL448" s="26"/>
      <c r="AM448" s="26"/>
      <c r="AN448" s="26"/>
      <c r="AO448" s="26" t="s">
        <v>127</v>
      </c>
    </row>
    <row r="449" s="6" customFormat="1" ht="106" customHeight="1" spans="1:41">
      <c r="A449" s="83"/>
      <c r="B449" s="27" t="s">
        <v>1533</v>
      </c>
      <c r="C449" s="26" t="s">
        <v>1534</v>
      </c>
      <c r="D449" s="26" t="s">
        <v>1513</v>
      </c>
      <c r="E449" s="26" t="s">
        <v>1355</v>
      </c>
      <c r="F449" s="26" t="s">
        <v>129</v>
      </c>
      <c r="G449" s="26" t="s">
        <v>1515</v>
      </c>
      <c r="H449" s="26" t="s">
        <v>1516</v>
      </c>
      <c r="I449" s="97">
        <v>240.221</v>
      </c>
      <c r="J449" s="97"/>
      <c r="K449" s="97"/>
      <c r="L449" s="97"/>
      <c r="M449" s="97"/>
      <c r="N449" s="97"/>
      <c r="O449" s="97">
        <v>240.221</v>
      </c>
      <c r="P449" s="97"/>
      <c r="Q449" s="97"/>
      <c r="R449" s="97"/>
      <c r="S449" s="97"/>
      <c r="T449" s="97"/>
      <c r="U449" s="26"/>
      <c r="V449" s="26"/>
      <c r="W449" s="26" t="s">
        <v>107</v>
      </c>
      <c r="X449" s="26" t="s">
        <v>108</v>
      </c>
      <c r="Y449" s="26" t="s">
        <v>127</v>
      </c>
      <c r="Z449" s="26" t="s">
        <v>127</v>
      </c>
      <c r="AA449" s="26" t="s">
        <v>127</v>
      </c>
      <c r="AB449" s="26" t="s">
        <v>127</v>
      </c>
      <c r="AC449" s="26">
        <v>1136</v>
      </c>
      <c r="AD449" s="26">
        <v>2507</v>
      </c>
      <c r="AE449" s="26">
        <v>2812</v>
      </c>
      <c r="AF449" s="26" t="s">
        <v>1521</v>
      </c>
      <c r="AG449" s="26" t="s">
        <v>1535</v>
      </c>
      <c r="AH449" s="26"/>
      <c r="AI449" s="26"/>
      <c r="AJ449" s="26"/>
      <c r="AK449" s="26"/>
      <c r="AL449" s="26"/>
      <c r="AM449" s="26"/>
      <c r="AN449" s="26"/>
      <c r="AO449" s="26" t="s">
        <v>127</v>
      </c>
    </row>
    <row r="450" s="6" customFormat="1" ht="106" customHeight="1" spans="1:16379">
      <c r="A450" s="83"/>
      <c r="B450" s="27" t="s">
        <v>1536</v>
      </c>
      <c r="C450" s="26" t="s">
        <v>1537</v>
      </c>
      <c r="D450" s="26" t="s">
        <v>1513</v>
      </c>
      <c r="E450" s="26" t="s">
        <v>1355</v>
      </c>
      <c r="F450" s="26" t="s">
        <v>129</v>
      </c>
      <c r="G450" s="26" t="s">
        <v>1515</v>
      </c>
      <c r="H450" s="26" t="s">
        <v>1516</v>
      </c>
      <c r="I450" s="97">
        <v>358.852</v>
      </c>
      <c r="J450" s="97"/>
      <c r="K450" s="97"/>
      <c r="L450" s="97"/>
      <c r="M450" s="97"/>
      <c r="N450" s="97"/>
      <c r="O450" s="97">
        <v>358.852</v>
      </c>
      <c r="P450" s="97"/>
      <c r="Q450" s="97"/>
      <c r="R450" s="97"/>
      <c r="S450" s="97"/>
      <c r="T450" s="97"/>
      <c r="U450" s="26"/>
      <c r="V450" s="26"/>
      <c r="W450" s="26" t="s">
        <v>107</v>
      </c>
      <c r="X450" s="26" t="s">
        <v>108</v>
      </c>
      <c r="Y450" s="26" t="s">
        <v>127</v>
      </c>
      <c r="Z450" s="26" t="s">
        <v>127</v>
      </c>
      <c r="AA450" s="26" t="s">
        <v>127</v>
      </c>
      <c r="AB450" s="26" t="s">
        <v>127</v>
      </c>
      <c r="AC450" s="26">
        <v>531</v>
      </c>
      <c r="AD450" s="26">
        <v>1406</v>
      </c>
      <c r="AE450" s="26">
        <v>2325</v>
      </c>
      <c r="AF450" s="26" t="s">
        <v>1521</v>
      </c>
      <c r="AG450" s="26" t="s">
        <v>1538</v>
      </c>
      <c r="AH450" s="26"/>
      <c r="AI450" s="26"/>
      <c r="AJ450" s="26"/>
      <c r="AK450" s="26"/>
      <c r="AL450" s="26"/>
      <c r="AM450" s="26"/>
      <c r="AN450" s="26"/>
      <c r="AO450" s="26" t="s">
        <v>127</v>
      </c>
      <c r="XEY450" s="10"/>
    </row>
    <row r="451" ht="106" customHeight="1" spans="1:41">
      <c r="A451" s="25" t="s">
        <v>65</v>
      </c>
      <c r="B451" s="26" t="s">
        <v>1539</v>
      </c>
      <c r="C451" s="26" t="s">
        <v>1540</v>
      </c>
      <c r="D451" s="26" t="s">
        <v>1513</v>
      </c>
      <c r="E451" s="26" t="s">
        <v>1514</v>
      </c>
      <c r="F451" s="26" t="s">
        <v>129</v>
      </c>
      <c r="G451" s="26" t="s">
        <v>1515</v>
      </c>
      <c r="H451" s="26" t="s">
        <v>1516</v>
      </c>
      <c r="I451" s="97">
        <v>1260.5</v>
      </c>
      <c r="J451" s="97"/>
      <c r="K451" s="97"/>
      <c r="L451" s="97"/>
      <c r="M451" s="97"/>
      <c r="N451" s="97"/>
      <c r="O451" s="97">
        <v>1260.5</v>
      </c>
      <c r="P451" s="97"/>
      <c r="Q451" s="97"/>
      <c r="R451" s="97"/>
      <c r="S451" s="97"/>
      <c r="T451" s="97"/>
      <c r="U451" s="26"/>
      <c r="V451" s="26"/>
      <c r="W451" s="26" t="s">
        <v>107</v>
      </c>
      <c r="X451" s="26" t="s">
        <v>108</v>
      </c>
      <c r="Y451" s="26" t="s">
        <v>127</v>
      </c>
      <c r="Z451" s="26" t="s">
        <v>127</v>
      </c>
      <c r="AA451" s="26" t="s">
        <v>127</v>
      </c>
      <c r="AB451" s="26" t="s">
        <v>127</v>
      </c>
      <c r="AC451" s="26">
        <v>6250</v>
      </c>
      <c r="AD451" s="26">
        <v>6250</v>
      </c>
      <c r="AE451" s="26">
        <v>6250</v>
      </c>
      <c r="AF451" s="26" t="s">
        <v>1521</v>
      </c>
      <c r="AG451" s="26" t="s">
        <v>1541</v>
      </c>
      <c r="AH451" s="26"/>
      <c r="AI451" s="26"/>
      <c r="AJ451" s="26"/>
      <c r="AK451" s="26"/>
      <c r="AL451" s="26"/>
      <c r="AM451" s="26"/>
      <c r="AN451" s="26"/>
      <c r="AO451" s="26" t="s">
        <v>127</v>
      </c>
    </row>
    <row r="452" ht="33.65" customHeight="1" spans="1:41">
      <c r="A452" s="23" t="s">
        <v>66</v>
      </c>
      <c r="B452" s="23"/>
      <c r="C452" s="23"/>
      <c r="D452" s="23"/>
      <c r="E452" s="23"/>
      <c r="F452" s="23"/>
      <c r="G452" s="23"/>
      <c r="H452" s="23"/>
      <c r="I452" s="23">
        <f>I453+I575+I576+I577+I578+I595</f>
        <v>28949.37</v>
      </c>
      <c r="J452" s="23">
        <f t="shared" ref="J452:V452" si="32">J453+J575+J576+J577+J578+J595</f>
        <v>1608.6</v>
      </c>
      <c r="K452" s="23">
        <f>K453+K575+K576+K577+K578+K595</f>
        <v>1558.6</v>
      </c>
      <c r="L452" s="23">
        <f>L453+L575+L576+L577+L578+L595</f>
        <v>0</v>
      </c>
      <c r="M452" s="23">
        <f>M453+M575+M576+M577+M578+M595</f>
        <v>0</v>
      </c>
      <c r="N452" s="23">
        <f>N453+N575+N576+N577+N578+N595</f>
        <v>50</v>
      </c>
      <c r="O452" s="23">
        <f>O453+O575+O576+O577+O578+O595</f>
        <v>26548.77</v>
      </c>
      <c r="P452" s="23">
        <f>P453+P575+P576+P577+P578+P595</f>
        <v>0</v>
      </c>
      <c r="Q452" s="23">
        <f>Q453+Q575+Q576+Q577+Q578+Q595</f>
        <v>0</v>
      </c>
      <c r="R452" s="23">
        <f>R453+R575+R576+R577+R578+R595</f>
        <v>0</v>
      </c>
      <c r="S452" s="23">
        <f>S453+S575+S576+S577+S578+S595</f>
        <v>575</v>
      </c>
      <c r="T452" s="23">
        <f>T453+T575+T576+T577+T578+T595</f>
        <v>0</v>
      </c>
      <c r="U452" s="23">
        <f>U453+U575+U576+U577+U578+U595</f>
        <v>0</v>
      </c>
      <c r="V452" s="23">
        <f>V453+V575+V576+V577+V578+V595</f>
        <v>217</v>
      </c>
      <c r="W452" s="23"/>
      <c r="X452" s="23"/>
      <c r="Y452" s="23"/>
      <c r="Z452" s="23"/>
      <c r="AA452" s="23"/>
      <c r="AB452" s="23"/>
      <c r="AC452" s="23"/>
      <c r="AD452" s="23"/>
      <c r="AE452" s="23"/>
      <c r="AF452" s="23"/>
      <c r="AG452" s="23"/>
      <c r="AH452" s="23"/>
      <c r="AI452" s="23"/>
      <c r="AJ452" s="23"/>
      <c r="AK452" s="23"/>
      <c r="AL452" s="23"/>
      <c r="AM452" s="23"/>
      <c r="AN452" s="23"/>
      <c r="AO452" s="23"/>
    </row>
    <row r="453" s="14" customFormat="1" ht="39" customHeight="1" spans="1:41">
      <c r="A453" s="25" t="s">
        <v>67</v>
      </c>
      <c r="B453" s="26"/>
      <c r="C453" s="26"/>
      <c r="D453" s="26"/>
      <c r="E453" s="26"/>
      <c r="F453" s="87"/>
      <c r="G453" s="26"/>
      <c r="H453" s="26"/>
      <c r="I453" s="26">
        <f>SUM(I454:I574)</f>
        <v>21613.8</v>
      </c>
      <c r="J453" s="26">
        <f t="shared" ref="J453:V453" si="33">SUM(J454:J574)</f>
        <v>0</v>
      </c>
      <c r="K453" s="26">
        <f>SUM(K454:K574)</f>
        <v>0</v>
      </c>
      <c r="L453" s="26">
        <f>SUM(L454:L574)</f>
        <v>0</v>
      </c>
      <c r="M453" s="26">
        <f>SUM(M454:M574)</f>
        <v>0</v>
      </c>
      <c r="N453" s="26">
        <f>SUM(N454:N574)</f>
        <v>0</v>
      </c>
      <c r="O453" s="26">
        <f>SUM(O454:O574)</f>
        <v>20821.8</v>
      </c>
      <c r="P453" s="26">
        <f>SUM(P454:P574)</f>
        <v>0</v>
      </c>
      <c r="Q453" s="26">
        <f>SUM(Q454:Q574)</f>
        <v>0</v>
      </c>
      <c r="R453" s="26">
        <f>SUM(R454:R574)</f>
        <v>0</v>
      </c>
      <c r="S453" s="26">
        <f>SUM(S454:S574)</f>
        <v>575</v>
      </c>
      <c r="T453" s="26">
        <f>SUM(T454:T574)</f>
        <v>0</v>
      </c>
      <c r="U453" s="26">
        <f>SUM(U454:U574)</f>
        <v>0</v>
      </c>
      <c r="V453" s="26">
        <f>SUM(V454:V574)</f>
        <v>217</v>
      </c>
      <c r="W453" s="26"/>
      <c r="X453" s="26"/>
      <c r="Y453" s="26"/>
      <c r="Z453" s="26"/>
      <c r="AA453" s="26"/>
      <c r="AB453" s="26"/>
      <c r="AC453" s="26">
        <f t="shared" ref="AC453:AE453" si="34">SUM(AC454:AC475)</f>
        <v>3281</v>
      </c>
      <c r="AD453" s="26">
        <f>SUM(AD454:AD475)</f>
        <v>10241</v>
      </c>
      <c r="AE453" s="26">
        <f>SUM(AE454:AE475)</f>
        <v>43544</v>
      </c>
      <c r="AF453" s="26"/>
      <c r="AG453" s="26"/>
      <c r="AH453" s="26"/>
      <c r="AI453" s="26"/>
      <c r="AJ453" s="26"/>
      <c r="AK453" s="26"/>
      <c r="AL453" s="26"/>
      <c r="AM453" s="26"/>
      <c r="AN453" s="26"/>
      <c r="AO453" s="26"/>
    </row>
    <row r="454" ht="101" customHeight="1" spans="1:41">
      <c r="A454" s="83" t="s">
        <v>1542</v>
      </c>
      <c r="B454" s="25" t="s">
        <v>1543</v>
      </c>
      <c r="C454" s="25" t="s">
        <v>1544</v>
      </c>
      <c r="D454" s="25" t="s">
        <v>1545</v>
      </c>
      <c r="E454" s="25" t="s">
        <v>1546</v>
      </c>
      <c r="F454" s="87" t="s">
        <v>129</v>
      </c>
      <c r="G454" s="25" t="s">
        <v>1230</v>
      </c>
      <c r="H454" s="25" t="s">
        <v>1547</v>
      </c>
      <c r="I454" s="25">
        <v>42</v>
      </c>
      <c r="J454" s="25"/>
      <c r="K454" s="25"/>
      <c r="L454" s="25"/>
      <c r="M454" s="25"/>
      <c r="N454" s="25"/>
      <c r="O454" s="25">
        <v>42</v>
      </c>
      <c r="P454" s="25"/>
      <c r="Q454" s="25"/>
      <c r="R454" s="25"/>
      <c r="S454" s="25"/>
      <c r="T454" s="25"/>
      <c r="U454" s="25"/>
      <c r="V454" s="25"/>
      <c r="W454" s="25" t="s">
        <v>126</v>
      </c>
      <c r="X454" s="26" t="s">
        <v>108</v>
      </c>
      <c r="Y454" s="26" t="s">
        <v>108</v>
      </c>
      <c r="Z454" s="26" t="s">
        <v>127</v>
      </c>
      <c r="AA454" s="26" t="s">
        <v>127</v>
      </c>
      <c r="AB454" s="26" t="s">
        <v>127</v>
      </c>
      <c r="AC454" s="26">
        <v>28</v>
      </c>
      <c r="AD454" s="26">
        <v>72</v>
      </c>
      <c r="AE454" s="26">
        <v>862</v>
      </c>
      <c r="AF454" s="25" t="s">
        <v>1548</v>
      </c>
      <c r="AG454" s="25" t="s">
        <v>1549</v>
      </c>
      <c r="AH454" s="26"/>
      <c r="AI454" s="26"/>
      <c r="AJ454" s="26"/>
      <c r="AK454" s="26"/>
      <c r="AL454" s="26"/>
      <c r="AM454" s="26"/>
      <c r="AN454" s="26"/>
      <c r="AO454" s="26" t="s">
        <v>127</v>
      </c>
    </row>
    <row r="455" ht="101" customHeight="1" spans="1:41">
      <c r="A455" s="83" t="s">
        <v>1542</v>
      </c>
      <c r="B455" s="25" t="s">
        <v>1550</v>
      </c>
      <c r="C455" s="25" t="s">
        <v>1551</v>
      </c>
      <c r="D455" s="25" t="s">
        <v>1545</v>
      </c>
      <c r="E455" s="25" t="s">
        <v>1349</v>
      </c>
      <c r="F455" s="87" t="s">
        <v>129</v>
      </c>
      <c r="G455" s="25" t="s">
        <v>1230</v>
      </c>
      <c r="H455" s="25" t="s">
        <v>1547</v>
      </c>
      <c r="I455" s="41">
        <v>16</v>
      </c>
      <c r="J455" s="25"/>
      <c r="K455" s="25"/>
      <c r="L455" s="25"/>
      <c r="M455" s="25"/>
      <c r="N455" s="25"/>
      <c r="O455" s="41">
        <v>16</v>
      </c>
      <c r="P455" s="25"/>
      <c r="Q455" s="25"/>
      <c r="R455" s="25"/>
      <c r="S455" s="25"/>
      <c r="T455" s="25"/>
      <c r="U455" s="25"/>
      <c r="V455" s="25"/>
      <c r="W455" s="25" t="s">
        <v>126</v>
      </c>
      <c r="X455" s="26" t="s">
        <v>108</v>
      </c>
      <c r="Y455" s="26" t="s">
        <v>108</v>
      </c>
      <c r="Z455" s="26" t="s">
        <v>127</v>
      </c>
      <c r="AA455" s="26" t="s">
        <v>127</v>
      </c>
      <c r="AB455" s="26" t="s">
        <v>127</v>
      </c>
      <c r="AC455" s="26">
        <v>37</v>
      </c>
      <c r="AD455" s="26">
        <v>117</v>
      </c>
      <c r="AE455" s="26">
        <v>2257</v>
      </c>
      <c r="AF455" s="25" t="s">
        <v>1548</v>
      </c>
      <c r="AG455" s="25" t="s">
        <v>1552</v>
      </c>
      <c r="AH455" s="26"/>
      <c r="AI455" s="26"/>
      <c r="AJ455" s="26"/>
      <c r="AK455" s="26"/>
      <c r="AL455" s="26"/>
      <c r="AM455" s="26"/>
      <c r="AN455" s="26"/>
      <c r="AO455" s="26" t="s">
        <v>127</v>
      </c>
    </row>
    <row r="456" ht="101" customHeight="1" spans="1:41">
      <c r="A456" s="83" t="s">
        <v>1542</v>
      </c>
      <c r="B456" s="25" t="s">
        <v>1553</v>
      </c>
      <c r="C456" s="25" t="s">
        <v>1554</v>
      </c>
      <c r="D456" s="25" t="s">
        <v>1545</v>
      </c>
      <c r="E456" s="25" t="s">
        <v>1546</v>
      </c>
      <c r="F456" s="87" t="s">
        <v>129</v>
      </c>
      <c r="G456" s="25" t="s">
        <v>1230</v>
      </c>
      <c r="H456" s="25" t="s">
        <v>1547</v>
      </c>
      <c r="I456" s="25">
        <v>20</v>
      </c>
      <c r="J456" s="25"/>
      <c r="K456" s="25"/>
      <c r="L456" s="25"/>
      <c r="M456" s="25"/>
      <c r="N456" s="25"/>
      <c r="O456" s="25">
        <v>20</v>
      </c>
      <c r="P456" s="25"/>
      <c r="Q456" s="25"/>
      <c r="R456" s="25"/>
      <c r="S456" s="25"/>
      <c r="T456" s="25"/>
      <c r="U456" s="25"/>
      <c r="V456" s="25"/>
      <c r="W456" s="25" t="s">
        <v>126</v>
      </c>
      <c r="X456" s="26" t="s">
        <v>108</v>
      </c>
      <c r="Y456" s="26" t="s">
        <v>108</v>
      </c>
      <c r="Z456" s="26" t="s">
        <v>127</v>
      </c>
      <c r="AA456" s="26" t="s">
        <v>127</v>
      </c>
      <c r="AB456" s="26" t="s">
        <v>127</v>
      </c>
      <c r="AC456" s="26">
        <v>28</v>
      </c>
      <c r="AD456" s="26">
        <v>72</v>
      </c>
      <c r="AE456" s="26">
        <v>862</v>
      </c>
      <c r="AF456" s="25" t="s">
        <v>1548</v>
      </c>
      <c r="AG456" s="25" t="s">
        <v>1555</v>
      </c>
      <c r="AH456" s="26"/>
      <c r="AI456" s="26"/>
      <c r="AJ456" s="26"/>
      <c r="AK456" s="26"/>
      <c r="AL456" s="26"/>
      <c r="AM456" s="26"/>
      <c r="AN456" s="26"/>
      <c r="AO456" s="26" t="s">
        <v>127</v>
      </c>
    </row>
    <row r="457" ht="101" customHeight="1" spans="1:41">
      <c r="A457" s="83" t="s">
        <v>1542</v>
      </c>
      <c r="B457" s="25" t="s">
        <v>1556</v>
      </c>
      <c r="C457" s="25" t="s">
        <v>1557</v>
      </c>
      <c r="D457" s="25" t="s">
        <v>1545</v>
      </c>
      <c r="E457" s="25" t="s">
        <v>153</v>
      </c>
      <c r="F457" s="87" t="s">
        <v>129</v>
      </c>
      <c r="G457" s="25" t="s">
        <v>1230</v>
      </c>
      <c r="H457" s="25" t="s">
        <v>1547</v>
      </c>
      <c r="I457" s="25">
        <v>8</v>
      </c>
      <c r="J457" s="25"/>
      <c r="K457" s="25"/>
      <c r="L457" s="25"/>
      <c r="M457" s="25"/>
      <c r="N457" s="25"/>
      <c r="O457" s="25">
        <v>8</v>
      </c>
      <c r="P457" s="25"/>
      <c r="Q457" s="25"/>
      <c r="R457" s="25"/>
      <c r="S457" s="25"/>
      <c r="T457" s="25"/>
      <c r="U457" s="25"/>
      <c r="V457" s="25"/>
      <c r="W457" s="25" t="s">
        <v>126</v>
      </c>
      <c r="X457" s="26" t="s">
        <v>108</v>
      </c>
      <c r="Y457" s="26" t="s">
        <v>108</v>
      </c>
      <c r="Z457" s="26" t="s">
        <v>127</v>
      </c>
      <c r="AA457" s="26" t="s">
        <v>127</v>
      </c>
      <c r="AB457" s="26" t="s">
        <v>127</v>
      </c>
      <c r="AC457" s="26">
        <v>102</v>
      </c>
      <c r="AD457" s="26">
        <v>327</v>
      </c>
      <c r="AE457" s="26">
        <v>1091</v>
      </c>
      <c r="AF457" s="25" t="s">
        <v>1548</v>
      </c>
      <c r="AG457" s="25" t="s">
        <v>1558</v>
      </c>
      <c r="AH457" s="26"/>
      <c r="AI457" s="26"/>
      <c r="AJ457" s="26"/>
      <c r="AK457" s="26"/>
      <c r="AL457" s="26"/>
      <c r="AM457" s="26"/>
      <c r="AN457" s="26"/>
      <c r="AO457" s="26" t="s">
        <v>127</v>
      </c>
    </row>
    <row r="458" ht="101" customHeight="1" spans="1:41">
      <c r="A458" s="83" t="s">
        <v>1542</v>
      </c>
      <c r="B458" s="25" t="s">
        <v>1559</v>
      </c>
      <c r="C458" s="25" t="s">
        <v>1560</v>
      </c>
      <c r="D458" s="25" t="s">
        <v>191</v>
      </c>
      <c r="E458" s="25" t="s">
        <v>1561</v>
      </c>
      <c r="F458" s="87" t="s">
        <v>129</v>
      </c>
      <c r="G458" s="25" t="s">
        <v>1230</v>
      </c>
      <c r="H458" s="25" t="s">
        <v>1547</v>
      </c>
      <c r="I458" s="25">
        <v>80</v>
      </c>
      <c r="J458" s="25"/>
      <c r="K458" s="25"/>
      <c r="L458" s="25"/>
      <c r="M458" s="25"/>
      <c r="N458" s="25"/>
      <c r="O458" s="25">
        <v>80</v>
      </c>
      <c r="P458" s="25"/>
      <c r="Q458" s="25"/>
      <c r="R458" s="25"/>
      <c r="S458" s="25"/>
      <c r="T458" s="25"/>
      <c r="U458" s="25"/>
      <c r="V458" s="25"/>
      <c r="W458" s="25" t="s">
        <v>126</v>
      </c>
      <c r="X458" s="26" t="s">
        <v>108</v>
      </c>
      <c r="Y458" s="26" t="s">
        <v>108</v>
      </c>
      <c r="Z458" s="26" t="s">
        <v>127</v>
      </c>
      <c r="AA458" s="26" t="s">
        <v>127</v>
      </c>
      <c r="AB458" s="26" t="s">
        <v>127</v>
      </c>
      <c r="AC458" s="26">
        <v>117</v>
      </c>
      <c r="AD458" s="26">
        <v>368</v>
      </c>
      <c r="AE458" s="26">
        <v>1152</v>
      </c>
      <c r="AF458" s="25" t="s">
        <v>1548</v>
      </c>
      <c r="AG458" s="25" t="s">
        <v>1562</v>
      </c>
      <c r="AH458" s="26"/>
      <c r="AI458" s="26"/>
      <c r="AJ458" s="26"/>
      <c r="AK458" s="26"/>
      <c r="AL458" s="26"/>
      <c r="AM458" s="26"/>
      <c r="AN458" s="26"/>
      <c r="AO458" s="26" t="s">
        <v>127</v>
      </c>
    </row>
    <row r="459" ht="101" customHeight="1" spans="1:41">
      <c r="A459" s="83" t="s">
        <v>1542</v>
      </c>
      <c r="B459" s="25" t="s">
        <v>1563</v>
      </c>
      <c r="C459" s="25" t="s">
        <v>1564</v>
      </c>
      <c r="D459" s="25" t="s">
        <v>191</v>
      </c>
      <c r="E459" s="25" t="s">
        <v>1561</v>
      </c>
      <c r="F459" s="87" t="s">
        <v>129</v>
      </c>
      <c r="G459" s="25" t="s">
        <v>1230</v>
      </c>
      <c r="H459" s="25" t="s">
        <v>1547</v>
      </c>
      <c r="I459" s="25">
        <v>70</v>
      </c>
      <c r="J459" s="25"/>
      <c r="K459" s="25"/>
      <c r="L459" s="25"/>
      <c r="M459" s="25"/>
      <c r="N459" s="25"/>
      <c r="O459" s="25">
        <v>70</v>
      </c>
      <c r="P459" s="25"/>
      <c r="Q459" s="25"/>
      <c r="R459" s="25"/>
      <c r="S459" s="25"/>
      <c r="T459" s="25"/>
      <c r="U459" s="25"/>
      <c r="V459" s="25"/>
      <c r="W459" s="25" t="s">
        <v>126</v>
      </c>
      <c r="X459" s="26" t="s">
        <v>108</v>
      </c>
      <c r="Y459" s="26" t="s">
        <v>108</v>
      </c>
      <c r="Z459" s="26" t="s">
        <v>127</v>
      </c>
      <c r="AA459" s="26" t="s">
        <v>127</v>
      </c>
      <c r="AB459" s="26" t="s">
        <v>127</v>
      </c>
      <c r="AC459" s="26">
        <v>117</v>
      </c>
      <c r="AD459" s="26">
        <v>368</v>
      </c>
      <c r="AE459" s="26">
        <v>1152</v>
      </c>
      <c r="AF459" s="25" t="s">
        <v>1548</v>
      </c>
      <c r="AG459" s="25" t="s">
        <v>1562</v>
      </c>
      <c r="AH459" s="26"/>
      <c r="AI459" s="26"/>
      <c r="AJ459" s="26"/>
      <c r="AK459" s="26"/>
      <c r="AL459" s="26"/>
      <c r="AM459" s="26"/>
      <c r="AN459" s="26"/>
      <c r="AO459" s="26" t="s">
        <v>127</v>
      </c>
    </row>
    <row r="460" ht="101" customHeight="1" spans="1:41">
      <c r="A460" s="83" t="s">
        <v>1542</v>
      </c>
      <c r="B460" s="25" t="s">
        <v>1565</v>
      </c>
      <c r="C460" s="25" t="s">
        <v>1566</v>
      </c>
      <c r="D460" s="25" t="s">
        <v>178</v>
      </c>
      <c r="E460" s="25" t="s">
        <v>374</v>
      </c>
      <c r="F460" s="87" t="s">
        <v>129</v>
      </c>
      <c r="G460" s="25" t="s">
        <v>1230</v>
      </c>
      <c r="H460" s="25" t="s">
        <v>1547</v>
      </c>
      <c r="I460" s="25">
        <v>4</v>
      </c>
      <c r="J460" s="25"/>
      <c r="K460" s="25"/>
      <c r="L460" s="25"/>
      <c r="M460" s="25"/>
      <c r="N460" s="25"/>
      <c r="O460" s="25">
        <v>4</v>
      </c>
      <c r="P460" s="25"/>
      <c r="Q460" s="25"/>
      <c r="R460" s="25"/>
      <c r="S460" s="25"/>
      <c r="T460" s="25"/>
      <c r="U460" s="25"/>
      <c r="V460" s="25"/>
      <c r="W460" s="25" t="s">
        <v>126</v>
      </c>
      <c r="X460" s="26" t="s">
        <v>108</v>
      </c>
      <c r="Y460" s="26" t="s">
        <v>108</v>
      </c>
      <c r="Z460" s="26" t="s">
        <v>127</v>
      </c>
      <c r="AA460" s="26" t="s">
        <v>127</v>
      </c>
      <c r="AB460" s="26" t="s">
        <v>127</v>
      </c>
      <c r="AC460" s="26">
        <v>177</v>
      </c>
      <c r="AD460" s="26">
        <v>477</v>
      </c>
      <c r="AE460" s="26">
        <v>3470</v>
      </c>
      <c r="AF460" s="25" t="s">
        <v>1548</v>
      </c>
      <c r="AG460" s="25" t="s">
        <v>1567</v>
      </c>
      <c r="AH460" s="26"/>
      <c r="AI460" s="26"/>
      <c r="AJ460" s="26"/>
      <c r="AK460" s="26"/>
      <c r="AL460" s="26"/>
      <c r="AM460" s="26"/>
      <c r="AN460" s="26"/>
      <c r="AO460" s="26" t="s">
        <v>127</v>
      </c>
    </row>
    <row r="461" ht="101" customHeight="1" spans="1:41">
      <c r="A461" s="83" t="s">
        <v>1542</v>
      </c>
      <c r="B461" s="25" t="s">
        <v>1568</v>
      </c>
      <c r="C461" s="25" t="s">
        <v>1569</v>
      </c>
      <c r="D461" s="25" t="s">
        <v>178</v>
      </c>
      <c r="E461" s="25" t="s">
        <v>374</v>
      </c>
      <c r="F461" s="87" t="s">
        <v>129</v>
      </c>
      <c r="G461" s="25" t="s">
        <v>1230</v>
      </c>
      <c r="H461" s="25" t="s">
        <v>1547</v>
      </c>
      <c r="I461" s="25">
        <v>12</v>
      </c>
      <c r="J461" s="25"/>
      <c r="K461" s="25"/>
      <c r="L461" s="25"/>
      <c r="M461" s="25"/>
      <c r="N461" s="25"/>
      <c r="O461" s="25">
        <v>12</v>
      </c>
      <c r="P461" s="25"/>
      <c r="Q461" s="25"/>
      <c r="R461" s="25"/>
      <c r="S461" s="25"/>
      <c r="T461" s="25"/>
      <c r="U461" s="25"/>
      <c r="V461" s="25"/>
      <c r="W461" s="25" t="s">
        <v>126</v>
      </c>
      <c r="X461" s="26" t="s">
        <v>108</v>
      </c>
      <c r="Y461" s="26" t="s">
        <v>108</v>
      </c>
      <c r="Z461" s="26" t="s">
        <v>127</v>
      </c>
      <c r="AA461" s="26" t="s">
        <v>127</v>
      </c>
      <c r="AB461" s="26" t="s">
        <v>127</v>
      </c>
      <c r="AC461" s="26">
        <v>177</v>
      </c>
      <c r="AD461" s="26">
        <v>477</v>
      </c>
      <c r="AE461" s="26">
        <v>3470</v>
      </c>
      <c r="AF461" s="25" t="s">
        <v>1548</v>
      </c>
      <c r="AG461" s="25" t="s">
        <v>1567</v>
      </c>
      <c r="AH461" s="26"/>
      <c r="AI461" s="26"/>
      <c r="AJ461" s="26"/>
      <c r="AK461" s="26"/>
      <c r="AL461" s="26"/>
      <c r="AM461" s="26"/>
      <c r="AN461" s="26"/>
      <c r="AO461" s="26" t="s">
        <v>127</v>
      </c>
    </row>
    <row r="462" ht="101" customHeight="1" spans="1:41">
      <c r="A462" s="83" t="s">
        <v>1542</v>
      </c>
      <c r="B462" s="25" t="s">
        <v>1570</v>
      </c>
      <c r="C462" s="25" t="s">
        <v>1571</v>
      </c>
      <c r="D462" s="25" t="s">
        <v>178</v>
      </c>
      <c r="E462" s="25" t="s">
        <v>1572</v>
      </c>
      <c r="F462" s="87" t="s">
        <v>129</v>
      </c>
      <c r="G462" s="25" t="s">
        <v>1230</v>
      </c>
      <c r="H462" s="25" t="s">
        <v>1547</v>
      </c>
      <c r="I462" s="25">
        <v>100</v>
      </c>
      <c r="J462" s="25"/>
      <c r="K462" s="25"/>
      <c r="L462" s="25"/>
      <c r="M462" s="25"/>
      <c r="N462" s="25"/>
      <c r="O462" s="25">
        <v>100</v>
      </c>
      <c r="P462" s="25"/>
      <c r="Q462" s="25"/>
      <c r="R462" s="25"/>
      <c r="S462" s="25"/>
      <c r="T462" s="25"/>
      <c r="U462" s="25"/>
      <c r="V462" s="25"/>
      <c r="W462" s="25" t="s">
        <v>126</v>
      </c>
      <c r="X462" s="26" t="s">
        <v>108</v>
      </c>
      <c r="Y462" s="26" t="s">
        <v>108</v>
      </c>
      <c r="Z462" s="26" t="s">
        <v>127</v>
      </c>
      <c r="AA462" s="26" t="s">
        <v>127</v>
      </c>
      <c r="AB462" s="26" t="s">
        <v>127</v>
      </c>
      <c r="AC462" s="26">
        <v>107</v>
      </c>
      <c r="AD462" s="26">
        <v>330</v>
      </c>
      <c r="AE462" s="26">
        <v>2214</v>
      </c>
      <c r="AF462" s="25" t="s">
        <v>1548</v>
      </c>
      <c r="AG462" s="25" t="s">
        <v>1573</v>
      </c>
      <c r="AH462" s="26"/>
      <c r="AI462" s="26"/>
      <c r="AJ462" s="26"/>
      <c r="AK462" s="26"/>
      <c r="AL462" s="26"/>
      <c r="AM462" s="26"/>
      <c r="AN462" s="26"/>
      <c r="AO462" s="26" t="s">
        <v>127</v>
      </c>
    </row>
    <row r="463" ht="101" customHeight="1" spans="1:41">
      <c r="A463" s="83" t="s">
        <v>1542</v>
      </c>
      <c r="B463" s="25" t="s">
        <v>1574</v>
      </c>
      <c r="C463" s="25" t="s">
        <v>1569</v>
      </c>
      <c r="D463" s="25" t="s">
        <v>178</v>
      </c>
      <c r="E463" s="25" t="s">
        <v>1572</v>
      </c>
      <c r="F463" s="87" t="s">
        <v>129</v>
      </c>
      <c r="G463" s="25" t="s">
        <v>1230</v>
      </c>
      <c r="H463" s="25" t="s">
        <v>1547</v>
      </c>
      <c r="I463" s="25">
        <v>12</v>
      </c>
      <c r="J463" s="25"/>
      <c r="K463" s="25"/>
      <c r="L463" s="25"/>
      <c r="M463" s="25"/>
      <c r="N463" s="25"/>
      <c r="O463" s="25">
        <v>12</v>
      </c>
      <c r="P463" s="25"/>
      <c r="Q463" s="25"/>
      <c r="R463" s="25"/>
      <c r="S463" s="25"/>
      <c r="T463" s="25"/>
      <c r="U463" s="25"/>
      <c r="V463" s="25"/>
      <c r="W463" s="25" t="s">
        <v>126</v>
      </c>
      <c r="X463" s="26" t="s">
        <v>108</v>
      </c>
      <c r="Y463" s="26" t="s">
        <v>108</v>
      </c>
      <c r="Z463" s="26" t="s">
        <v>127</v>
      </c>
      <c r="AA463" s="26" t="s">
        <v>127</v>
      </c>
      <c r="AB463" s="26" t="s">
        <v>127</v>
      </c>
      <c r="AC463" s="26">
        <v>107</v>
      </c>
      <c r="AD463" s="26">
        <v>330</v>
      </c>
      <c r="AE463" s="26">
        <v>2214</v>
      </c>
      <c r="AF463" s="25" t="s">
        <v>1548</v>
      </c>
      <c r="AG463" s="25" t="s">
        <v>1575</v>
      </c>
      <c r="AH463" s="26"/>
      <c r="AI463" s="26"/>
      <c r="AJ463" s="26"/>
      <c r="AK463" s="26"/>
      <c r="AL463" s="26"/>
      <c r="AM463" s="26"/>
      <c r="AN463" s="26"/>
      <c r="AO463" s="26" t="s">
        <v>127</v>
      </c>
    </row>
    <row r="464" ht="101" customHeight="1" spans="1:41">
      <c r="A464" s="83" t="s">
        <v>1542</v>
      </c>
      <c r="B464" s="25" t="s">
        <v>1576</v>
      </c>
      <c r="C464" s="25" t="s">
        <v>1577</v>
      </c>
      <c r="D464" s="25" t="s">
        <v>390</v>
      </c>
      <c r="E464" s="25" t="s">
        <v>408</v>
      </c>
      <c r="F464" s="87" t="s">
        <v>129</v>
      </c>
      <c r="G464" s="25" t="s">
        <v>1230</v>
      </c>
      <c r="H464" s="25" t="s">
        <v>1547</v>
      </c>
      <c r="I464" s="25">
        <v>64</v>
      </c>
      <c r="J464" s="25"/>
      <c r="K464" s="25"/>
      <c r="L464" s="25"/>
      <c r="M464" s="25"/>
      <c r="N464" s="25"/>
      <c r="O464" s="25">
        <v>64</v>
      </c>
      <c r="P464" s="25"/>
      <c r="Q464" s="25"/>
      <c r="R464" s="25"/>
      <c r="S464" s="25"/>
      <c r="T464" s="25"/>
      <c r="U464" s="25"/>
      <c r="V464" s="25"/>
      <c r="W464" s="25" t="s">
        <v>126</v>
      </c>
      <c r="X464" s="26" t="s">
        <v>108</v>
      </c>
      <c r="Y464" s="26" t="s">
        <v>108</v>
      </c>
      <c r="Z464" s="26" t="s">
        <v>127</v>
      </c>
      <c r="AA464" s="26" t="s">
        <v>127</v>
      </c>
      <c r="AB464" s="26" t="s">
        <v>127</v>
      </c>
      <c r="AC464" s="26">
        <v>93</v>
      </c>
      <c r="AD464" s="26">
        <v>251</v>
      </c>
      <c r="AE464" s="26">
        <v>1064</v>
      </c>
      <c r="AF464" s="25" t="s">
        <v>1548</v>
      </c>
      <c r="AG464" s="25" t="s">
        <v>1578</v>
      </c>
      <c r="AH464" s="26"/>
      <c r="AI464" s="26"/>
      <c r="AJ464" s="26"/>
      <c r="AK464" s="26"/>
      <c r="AL464" s="26"/>
      <c r="AM464" s="26"/>
      <c r="AN464" s="26"/>
      <c r="AO464" s="26" t="s">
        <v>127</v>
      </c>
    </row>
    <row r="465" ht="101" customHeight="1" spans="1:41">
      <c r="A465" s="83" t="s">
        <v>1542</v>
      </c>
      <c r="B465" s="25" t="s">
        <v>1579</v>
      </c>
      <c r="C465" s="25" t="s">
        <v>1580</v>
      </c>
      <c r="D465" s="25" t="s">
        <v>390</v>
      </c>
      <c r="E465" s="25" t="s">
        <v>160</v>
      </c>
      <c r="F465" s="87" t="s">
        <v>129</v>
      </c>
      <c r="G465" s="25" t="s">
        <v>1230</v>
      </c>
      <c r="H465" s="25" t="s">
        <v>1547</v>
      </c>
      <c r="I465" s="25">
        <v>21</v>
      </c>
      <c r="J465" s="25"/>
      <c r="K465" s="25"/>
      <c r="L465" s="25"/>
      <c r="M465" s="25"/>
      <c r="N465" s="25"/>
      <c r="O465" s="25">
        <v>21</v>
      </c>
      <c r="P465" s="25"/>
      <c r="Q465" s="25"/>
      <c r="R465" s="25"/>
      <c r="S465" s="25"/>
      <c r="T465" s="25"/>
      <c r="U465" s="25"/>
      <c r="V465" s="25"/>
      <c r="W465" s="25" t="s">
        <v>126</v>
      </c>
      <c r="X465" s="26" t="s">
        <v>108</v>
      </c>
      <c r="Y465" s="26" t="s">
        <v>108</v>
      </c>
      <c r="Z465" s="26" t="s">
        <v>127</v>
      </c>
      <c r="AA465" s="26" t="s">
        <v>127</v>
      </c>
      <c r="AB465" s="26" t="s">
        <v>127</v>
      </c>
      <c r="AC465" s="26">
        <v>110</v>
      </c>
      <c r="AD465" s="26">
        <v>336</v>
      </c>
      <c r="AE465" s="26">
        <v>1986</v>
      </c>
      <c r="AF465" s="25" t="s">
        <v>1548</v>
      </c>
      <c r="AG465" s="25" t="s">
        <v>1581</v>
      </c>
      <c r="AH465" s="26"/>
      <c r="AI465" s="26"/>
      <c r="AJ465" s="26"/>
      <c r="AK465" s="26"/>
      <c r="AL465" s="26"/>
      <c r="AM465" s="26"/>
      <c r="AN465" s="26"/>
      <c r="AO465" s="26" t="s">
        <v>127</v>
      </c>
    </row>
    <row r="466" ht="101" customHeight="1" spans="1:41">
      <c r="A466" s="83" t="s">
        <v>1542</v>
      </c>
      <c r="B466" s="25" t="s">
        <v>1582</v>
      </c>
      <c r="C466" s="25" t="s">
        <v>1569</v>
      </c>
      <c r="D466" s="25" t="s">
        <v>390</v>
      </c>
      <c r="E466" s="25" t="s">
        <v>160</v>
      </c>
      <c r="F466" s="87" t="s">
        <v>129</v>
      </c>
      <c r="G466" s="25" t="s">
        <v>1230</v>
      </c>
      <c r="H466" s="25" t="s">
        <v>1547</v>
      </c>
      <c r="I466" s="25">
        <v>12</v>
      </c>
      <c r="J466" s="25"/>
      <c r="K466" s="25"/>
      <c r="L466" s="25"/>
      <c r="M466" s="25"/>
      <c r="N466" s="25"/>
      <c r="O466" s="25">
        <v>12</v>
      </c>
      <c r="P466" s="25"/>
      <c r="Q466" s="25"/>
      <c r="R466" s="25"/>
      <c r="S466" s="25"/>
      <c r="T466" s="25"/>
      <c r="U466" s="25"/>
      <c r="V466" s="25"/>
      <c r="W466" s="25" t="s">
        <v>126</v>
      </c>
      <c r="X466" s="26" t="s">
        <v>108</v>
      </c>
      <c r="Y466" s="26" t="s">
        <v>108</v>
      </c>
      <c r="Z466" s="26" t="s">
        <v>127</v>
      </c>
      <c r="AA466" s="26" t="s">
        <v>127</v>
      </c>
      <c r="AB466" s="26" t="s">
        <v>127</v>
      </c>
      <c r="AC466" s="26">
        <v>110</v>
      </c>
      <c r="AD466" s="26">
        <v>336</v>
      </c>
      <c r="AE466" s="26">
        <v>1986</v>
      </c>
      <c r="AF466" s="25" t="s">
        <v>1548</v>
      </c>
      <c r="AG466" s="25" t="s">
        <v>1583</v>
      </c>
      <c r="AH466" s="26"/>
      <c r="AI466" s="26"/>
      <c r="AJ466" s="26"/>
      <c r="AK466" s="26"/>
      <c r="AL466" s="26"/>
      <c r="AM466" s="26"/>
      <c r="AN466" s="26"/>
      <c r="AO466" s="26" t="s">
        <v>127</v>
      </c>
    </row>
    <row r="467" ht="101" customHeight="1" spans="1:41">
      <c r="A467" s="83" t="s">
        <v>1542</v>
      </c>
      <c r="B467" s="25" t="s">
        <v>1584</v>
      </c>
      <c r="C467" s="25" t="s">
        <v>1585</v>
      </c>
      <c r="D467" s="25" t="s">
        <v>134</v>
      </c>
      <c r="E467" s="25" t="s">
        <v>166</v>
      </c>
      <c r="F467" s="87" t="s">
        <v>129</v>
      </c>
      <c r="G467" s="25" t="s">
        <v>1230</v>
      </c>
      <c r="H467" s="25" t="s">
        <v>1547</v>
      </c>
      <c r="I467" s="25">
        <v>14</v>
      </c>
      <c r="J467" s="25"/>
      <c r="K467" s="25"/>
      <c r="L467" s="25"/>
      <c r="M467" s="25"/>
      <c r="N467" s="25"/>
      <c r="O467" s="25">
        <v>14</v>
      </c>
      <c r="P467" s="25"/>
      <c r="Q467" s="25"/>
      <c r="R467" s="25"/>
      <c r="S467" s="25"/>
      <c r="T467" s="25"/>
      <c r="U467" s="25"/>
      <c r="V467" s="25"/>
      <c r="W467" s="25" t="s">
        <v>126</v>
      </c>
      <c r="X467" s="26" t="s">
        <v>108</v>
      </c>
      <c r="Y467" s="26" t="s">
        <v>108</v>
      </c>
      <c r="Z467" s="26" t="s">
        <v>127</v>
      </c>
      <c r="AA467" s="26" t="s">
        <v>127</v>
      </c>
      <c r="AB467" s="26" t="s">
        <v>127</v>
      </c>
      <c r="AC467" s="26">
        <v>417</v>
      </c>
      <c r="AD467" s="26">
        <v>1377</v>
      </c>
      <c r="AE467" s="26">
        <v>3591</v>
      </c>
      <c r="AF467" s="25" t="s">
        <v>1548</v>
      </c>
      <c r="AG467" s="25" t="s">
        <v>1586</v>
      </c>
      <c r="AH467" s="26"/>
      <c r="AI467" s="26"/>
      <c r="AJ467" s="26"/>
      <c r="AK467" s="26"/>
      <c r="AL467" s="26"/>
      <c r="AM467" s="26"/>
      <c r="AN467" s="26"/>
      <c r="AO467" s="26" t="s">
        <v>127</v>
      </c>
    </row>
    <row r="468" ht="101" customHeight="1" spans="1:41">
      <c r="A468" s="83" t="s">
        <v>1542</v>
      </c>
      <c r="B468" s="25" t="s">
        <v>1587</v>
      </c>
      <c r="C468" s="25" t="s">
        <v>1588</v>
      </c>
      <c r="D468" s="25" t="s">
        <v>134</v>
      </c>
      <c r="E468" s="25" t="s">
        <v>143</v>
      </c>
      <c r="F468" s="87" t="s">
        <v>129</v>
      </c>
      <c r="G468" s="25" t="s">
        <v>1230</v>
      </c>
      <c r="H468" s="25" t="s">
        <v>1547</v>
      </c>
      <c r="I468" s="25">
        <v>32</v>
      </c>
      <c r="J468" s="25"/>
      <c r="K468" s="25"/>
      <c r="L468" s="25"/>
      <c r="M468" s="25"/>
      <c r="N468" s="25"/>
      <c r="O468" s="25">
        <v>32</v>
      </c>
      <c r="P468" s="25"/>
      <c r="Q468" s="25"/>
      <c r="R468" s="25"/>
      <c r="S468" s="25"/>
      <c r="T468" s="25"/>
      <c r="U468" s="25"/>
      <c r="V468" s="25"/>
      <c r="W468" s="25" t="s">
        <v>126</v>
      </c>
      <c r="X468" s="26" t="s">
        <v>108</v>
      </c>
      <c r="Y468" s="26" t="s">
        <v>108</v>
      </c>
      <c r="Z468" s="26" t="s">
        <v>127</v>
      </c>
      <c r="AA468" s="26" t="s">
        <v>127</v>
      </c>
      <c r="AB468" s="26" t="s">
        <v>127</v>
      </c>
      <c r="AC468" s="26">
        <v>156</v>
      </c>
      <c r="AD468" s="26">
        <v>495</v>
      </c>
      <c r="AE468" s="26">
        <v>2407</v>
      </c>
      <c r="AF468" s="25" t="s">
        <v>1548</v>
      </c>
      <c r="AG468" s="25" t="s">
        <v>1589</v>
      </c>
      <c r="AH468" s="26"/>
      <c r="AI468" s="26"/>
      <c r="AJ468" s="26"/>
      <c r="AK468" s="26"/>
      <c r="AL468" s="26"/>
      <c r="AM468" s="26"/>
      <c r="AN468" s="26"/>
      <c r="AO468" s="26" t="s">
        <v>127</v>
      </c>
    </row>
    <row r="469" ht="101" customHeight="1" spans="1:41">
      <c r="A469" s="83" t="s">
        <v>1542</v>
      </c>
      <c r="B469" s="25" t="s">
        <v>1590</v>
      </c>
      <c r="C469" s="25" t="s">
        <v>1591</v>
      </c>
      <c r="D469" s="25" t="s">
        <v>134</v>
      </c>
      <c r="E469" s="25" t="s">
        <v>166</v>
      </c>
      <c r="F469" s="87" t="s">
        <v>129</v>
      </c>
      <c r="G469" s="25" t="s">
        <v>1230</v>
      </c>
      <c r="H469" s="25" t="s">
        <v>1547</v>
      </c>
      <c r="I469" s="25">
        <v>54</v>
      </c>
      <c r="J469" s="25"/>
      <c r="K469" s="25"/>
      <c r="L469" s="25"/>
      <c r="M469" s="25"/>
      <c r="N469" s="25"/>
      <c r="O469" s="25">
        <v>54</v>
      </c>
      <c r="P469" s="25"/>
      <c r="Q469" s="25"/>
      <c r="R469" s="25"/>
      <c r="S469" s="25"/>
      <c r="T469" s="25"/>
      <c r="U469" s="25"/>
      <c r="V469" s="25"/>
      <c r="W469" s="25" t="s">
        <v>126</v>
      </c>
      <c r="X469" s="26" t="s">
        <v>108</v>
      </c>
      <c r="Y469" s="26" t="s">
        <v>108</v>
      </c>
      <c r="Z469" s="26" t="s">
        <v>127</v>
      </c>
      <c r="AA469" s="26" t="s">
        <v>127</v>
      </c>
      <c r="AB469" s="26" t="s">
        <v>127</v>
      </c>
      <c r="AC469" s="26">
        <v>417</v>
      </c>
      <c r="AD469" s="26">
        <v>1377</v>
      </c>
      <c r="AE469" s="26">
        <v>3591</v>
      </c>
      <c r="AF469" s="25" t="s">
        <v>1548</v>
      </c>
      <c r="AG469" s="25" t="s">
        <v>1592</v>
      </c>
      <c r="AH469" s="26"/>
      <c r="AI469" s="26"/>
      <c r="AJ469" s="26"/>
      <c r="AK469" s="26"/>
      <c r="AL469" s="26"/>
      <c r="AM469" s="26"/>
      <c r="AN469" s="26"/>
      <c r="AO469" s="26" t="s">
        <v>127</v>
      </c>
    </row>
    <row r="470" ht="101" customHeight="1" spans="1:41">
      <c r="A470" s="83" t="s">
        <v>1542</v>
      </c>
      <c r="B470" s="25" t="s">
        <v>1593</v>
      </c>
      <c r="C470" s="25" t="s">
        <v>1594</v>
      </c>
      <c r="D470" s="25" t="s">
        <v>794</v>
      </c>
      <c r="E470" s="25" t="s">
        <v>843</v>
      </c>
      <c r="F470" s="87" t="s">
        <v>129</v>
      </c>
      <c r="G470" s="25" t="s">
        <v>1230</v>
      </c>
      <c r="H470" s="25" t="s">
        <v>1547</v>
      </c>
      <c r="I470" s="25">
        <v>72</v>
      </c>
      <c r="J470" s="25"/>
      <c r="K470" s="25"/>
      <c r="L470" s="25"/>
      <c r="M470" s="25"/>
      <c r="N470" s="25"/>
      <c r="O470" s="25">
        <v>72</v>
      </c>
      <c r="P470" s="25"/>
      <c r="Q470" s="25"/>
      <c r="R470" s="25"/>
      <c r="S470" s="25"/>
      <c r="T470" s="25"/>
      <c r="U470" s="25"/>
      <c r="V470" s="25"/>
      <c r="W470" s="25" t="s">
        <v>126</v>
      </c>
      <c r="X470" s="26" t="s">
        <v>108</v>
      </c>
      <c r="Y470" s="26" t="s">
        <v>108</v>
      </c>
      <c r="Z470" s="26" t="s">
        <v>127</v>
      </c>
      <c r="AA470" s="26" t="s">
        <v>127</v>
      </c>
      <c r="AB470" s="26" t="s">
        <v>127</v>
      </c>
      <c r="AC470" s="26">
        <v>157</v>
      </c>
      <c r="AD470" s="26">
        <v>489</v>
      </c>
      <c r="AE470" s="26">
        <v>1828</v>
      </c>
      <c r="AF470" s="25" t="s">
        <v>1548</v>
      </c>
      <c r="AG470" s="25" t="s">
        <v>1595</v>
      </c>
      <c r="AH470" s="26"/>
      <c r="AI470" s="26"/>
      <c r="AJ470" s="26"/>
      <c r="AK470" s="26"/>
      <c r="AL470" s="26"/>
      <c r="AM470" s="26"/>
      <c r="AN470" s="26"/>
      <c r="AO470" s="26" t="s">
        <v>127</v>
      </c>
    </row>
    <row r="471" ht="101" customHeight="1" spans="1:41">
      <c r="A471" s="83" t="s">
        <v>1542</v>
      </c>
      <c r="B471" s="25" t="s">
        <v>1596</v>
      </c>
      <c r="C471" s="25" t="s">
        <v>1597</v>
      </c>
      <c r="D471" s="25" t="s">
        <v>794</v>
      </c>
      <c r="E471" s="25" t="s">
        <v>1056</v>
      </c>
      <c r="F471" s="87" t="s">
        <v>129</v>
      </c>
      <c r="G471" s="25" t="s">
        <v>1230</v>
      </c>
      <c r="H471" s="25" t="s">
        <v>1547</v>
      </c>
      <c r="I471" s="25">
        <v>60</v>
      </c>
      <c r="J471" s="25"/>
      <c r="K471" s="25"/>
      <c r="L471" s="25"/>
      <c r="M471" s="25"/>
      <c r="N471" s="25"/>
      <c r="O471" s="25">
        <v>60</v>
      </c>
      <c r="P471" s="25"/>
      <c r="Q471" s="25"/>
      <c r="R471" s="25"/>
      <c r="S471" s="25"/>
      <c r="T471" s="25"/>
      <c r="U471" s="25"/>
      <c r="V471" s="25"/>
      <c r="W471" s="25" t="s">
        <v>126</v>
      </c>
      <c r="X471" s="26" t="s">
        <v>108</v>
      </c>
      <c r="Y471" s="26" t="s">
        <v>108</v>
      </c>
      <c r="Z471" s="26" t="s">
        <v>127</v>
      </c>
      <c r="AA471" s="26" t="s">
        <v>127</v>
      </c>
      <c r="AB471" s="26" t="s">
        <v>127</v>
      </c>
      <c r="AC471" s="26">
        <v>92</v>
      </c>
      <c r="AD471" s="26">
        <v>260</v>
      </c>
      <c r="AE471" s="26">
        <v>1204</v>
      </c>
      <c r="AF471" s="25" t="s">
        <v>1548</v>
      </c>
      <c r="AG471" s="25" t="s">
        <v>1598</v>
      </c>
      <c r="AH471" s="26"/>
      <c r="AI471" s="26"/>
      <c r="AJ471" s="26"/>
      <c r="AK471" s="26"/>
      <c r="AL471" s="26"/>
      <c r="AM471" s="26"/>
      <c r="AN471" s="26"/>
      <c r="AO471" s="26" t="s">
        <v>127</v>
      </c>
    </row>
    <row r="472" ht="101" customHeight="1" spans="1:41">
      <c r="A472" s="83" t="s">
        <v>1542</v>
      </c>
      <c r="B472" s="25" t="s">
        <v>1599</v>
      </c>
      <c r="C472" s="25" t="s">
        <v>1569</v>
      </c>
      <c r="D472" s="25" t="s">
        <v>794</v>
      </c>
      <c r="E472" s="25" t="s">
        <v>812</v>
      </c>
      <c r="F472" s="87" t="s">
        <v>129</v>
      </c>
      <c r="G472" s="25" t="s">
        <v>1230</v>
      </c>
      <c r="H472" s="25" t="s">
        <v>1547</v>
      </c>
      <c r="I472" s="25">
        <v>12</v>
      </c>
      <c r="J472" s="25"/>
      <c r="K472" s="25"/>
      <c r="L472" s="25"/>
      <c r="M472" s="25"/>
      <c r="N472" s="25"/>
      <c r="O472" s="25">
        <v>12</v>
      </c>
      <c r="P472" s="25"/>
      <c r="Q472" s="25"/>
      <c r="R472" s="25"/>
      <c r="S472" s="25"/>
      <c r="T472" s="25"/>
      <c r="U472" s="25"/>
      <c r="V472" s="25"/>
      <c r="W472" s="25" t="s">
        <v>126</v>
      </c>
      <c r="X472" s="26" t="s">
        <v>108</v>
      </c>
      <c r="Y472" s="26" t="s">
        <v>108</v>
      </c>
      <c r="Z472" s="26" t="s">
        <v>127</v>
      </c>
      <c r="AA472" s="26" t="s">
        <v>127</v>
      </c>
      <c r="AB472" s="26" t="s">
        <v>127</v>
      </c>
      <c r="AC472" s="26">
        <v>128</v>
      </c>
      <c r="AD472" s="26">
        <v>444</v>
      </c>
      <c r="AE472" s="26">
        <v>1487</v>
      </c>
      <c r="AF472" s="25" t="s">
        <v>1548</v>
      </c>
      <c r="AG472" s="25" t="s">
        <v>1600</v>
      </c>
      <c r="AH472" s="26"/>
      <c r="AI472" s="26"/>
      <c r="AJ472" s="26"/>
      <c r="AK472" s="26"/>
      <c r="AL472" s="26"/>
      <c r="AM472" s="26"/>
      <c r="AN472" s="26"/>
      <c r="AO472" s="26" t="s">
        <v>127</v>
      </c>
    </row>
    <row r="473" ht="101" customHeight="1" spans="1:41">
      <c r="A473" s="83" t="s">
        <v>1542</v>
      </c>
      <c r="B473" s="25" t="s">
        <v>1601</v>
      </c>
      <c r="C473" s="25" t="s">
        <v>1602</v>
      </c>
      <c r="D473" s="25" t="s">
        <v>794</v>
      </c>
      <c r="E473" s="25" t="s">
        <v>1061</v>
      </c>
      <c r="F473" s="87" t="s">
        <v>129</v>
      </c>
      <c r="G473" s="25" t="s">
        <v>1230</v>
      </c>
      <c r="H473" s="25" t="s">
        <v>1547</v>
      </c>
      <c r="I473" s="25">
        <v>44</v>
      </c>
      <c r="J473" s="25"/>
      <c r="K473" s="25"/>
      <c r="L473" s="25"/>
      <c r="M473" s="25"/>
      <c r="N473" s="25"/>
      <c r="O473" s="25">
        <v>44</v>
      </c>
      <c r="P473" s="25"/>
      <c r="Q473" s="25"/>
      <c r="R473" s="25"/>
      <c r="S473" s="25"/>
      <c r="T473" s="25"/>
      <c r="U473" s="25"/>
      <c r="V473" s="25"/>
      <c r="W473" s="25" t="s">
        <v>126</v>
      </c>
      <c r="X473" s="26" t="s">
        <v>108</v>
      </c>
      <c r="Y473" s="26" t="s">
        <v>108</v>
      </c>
      <c r="Z473" s="26" t="s">
        <v>127</v>
      </c>
      <c r="AA473" s="26" t="s">
        <v>127</v>
      </c>
      <c r="AB473" s="26" t="s">
        <v>127</v>
      </c>
      <c r="AC473" s="26">
        <v>116</v>
      </c>
      <c r="AD473" s="26">
        <v>375</v>
      </c>
      <c r="AE473" s="26">
        <v>1274</v>
      </c>
      <c r="AF473" s="25" t="s">
        <v>1548</v>
      </c>
      <c r="AG473" s="25" t="s">
        <v>1603</v>
      </c>
      <c r="AH473" s="26"/>
      <c r="AI473" s="26"/>
      <c r="AJ473" s="26"/>
      <c r="AK473" s="26"/>
      <c r="AL473" s="26"/>
      <c r="AM473" s="26"/>
      <c r="AN473" s="26"/>
      <c r="AO473" s="26" t="s">
        <v>127</v>
      </c>
    </row>
    <row r="474" ht="101" customHeight="1" spans="1:41">
      <c r="A474" s="83" t="s">
        <v>1542</v>
      </c>
      <c r="B474" s="25" t="s">
        <v>1604</v>
      </c>
      <c r="C474" s="25" t="s">
        <v>1564</v>
      </c>
      <c r="D474" s="25" t="s">
        <v>794</v>
      </c>
      <c r="E474" s="25" t="s">
        <v>812</v>
      </c>
      <c r="F474" s="87" t="s">
        <v>129</v>
      </c>
      <c r="G474" s="25" t="s">
        <v>1230</v>
      </c>
      <c r="H474" s="25" t="s">
        <v>1547</v>
      </c>
      <c r="I474" s="25">
        <v>70</v>
      </c>
      <c r="J474" s="25"/>
      <c r="K474" s="25"/>
      <c r="L474" s="25"/>
      <c r="M474" s="25"/>
      <c r="N474" s="25"/>
      <c r="O474" s="25">
        <v>70</v>
      </c>
      <c r="P474" s="25"/>
      <c r="Q474" s="25"/>
      <c r="R474" s="25"/>
      <c r="S474" s="25"/>
      <c r="T474" s="25"/>
      <c r="U474" s="25"/>
      <c r="V474" s="25"/>
      <c r="W474" s="25" t="s">
        <v>126</v>
      </c>
      <c r="X474" s="26" t="s">
        <v>108</v>
      </c>
      <c r="Y474" s="26" t="s">
        <v>108</v>
      </c>
      <c r="Z474" s="26" t="s">
        <v>127</v>
      </c>
      <c r="AA474" s="26" t="s">
        <v>127</v>
      </c>
      <c r="AB474" s="26" t="s">
        <v>127</v>
      </c>
      <c r="AC474" s="26">
        <v>128</v>
      </c>
      <c r="AD474" s="26">
        <v>444</v>
      </c>
      <c r="AE474" s="26">
        <v>1487</v>
      </c>
      <c r="AF474" s="25" t="s">
        <v>1548</v>
      </c>
      <c r="AG474" s="25" t="s">
        <v>1605</v>
      </c>
      <c r="AH474" s="26"/>
      <c r="AI474" s="26"/>
      <c r="AJ474" s="26"/>
      <c r="AK474" s="26"/>
      <c r="AL474" s="26"/>
      <c r="AM474" s="26"/>
      <c r="AN474" s="26"/>
      <c r="AO474" s="26" t="s">
        <v>127</v>
      </c>
    </row>
    <row r="475" s="6" customFormat="1" ht="101" customHeight="1" spans="1:41">
      <c r="A475" s="83" t="s">
        <v>1542</v>
      </c>
      <c r="B475" s="25" t="s">
        <v>1606</v>
      </c>
      <c r="C475" s="25" t="s">
        <v>1602</v>
      </c>
      <c r="D475" s="25" t="s">
        <v>218</v>
      </c>
      <c r="E475" s="25" t="s">
        <v>577</v>
      </c>
      <c r="F475" s="87" t="s">
        <v>129</v>
      </c>
      <c r="G475" s="25" t="s">
        <v>1230</v>
      </c>
      <c r="H475" s="25" t="s">
        <v>1547</v>
      </c>
      <c r="I475" s="25">
        <v>44</v>
      </c>
      <c r="J475" s="25"/>
      <c r="K475" s="25"/>
      <c r="L475" s="25"/>
      <c r="M475" s="25"/>
      <c r="N475" s="25"/>
      <c r="O475" s="25">
        <v>44</v>
      </c>
      <c r="P475" s="25"/>
      <c r="Q475" s="25"/>
      <c r="R475" s="25"/>
      <c r="S475" s="25"/>
      <c r="T475" s="25"/>
      <c r="U475" s="25"/>
      <c r="V475" s="25"/>
      <c r="W475" s="25" t="s">
        <v>126</v>
      </c>
      <c r="X475" s="26" t="s">
        <v>108</v>
      </c>
      <c r="Y475" s="26" t="s">
        <v>108</v>
      </c>
      <c r="Z475" s="26" t="s">
        <v>127</v>
      </c>
      <c r="AA475" s="26" t="s">
        <v>127</v>
      </c>
      <c r="AB475" s="26" t="s">
        <v>127</v>
      </c>
      <c r="AC475" s="26">
        <v>360</v>
      </c>
      <c r="AD475" s="26">
        <v>1119</v>
      </c>
      <c r="AE475" s="26">
        <v>2895</v>
      </c>
      <c r="AF475" s="25" t="s">
        <v>1548</v>
      </c>
      <c r="AG475" s="25" t="s">
        <v>1607</v>
      </c>
      <c r="AH475" s="26"/>
      <c r="AI475" s="26"/>
      <c r="AJ475" s="26"/>
      <c r="AK475" s="26"/>
      <c r="AL475" s="26"/>
      <c r="AM475" s="26"/>
      <c r="AN475" s="26"/>
      <c r="AO475" s="26" t="s">
        <v>127</v>
      </c>
    </row>
    <row r="476" s="6" customFormat="1" ht="95" customHeight="1" spans="1:41">
      <c r="A476" s="25" t="s">
        <v>1608</v>
      </c>
      <c r="B476" s="25" t="s">
        <v>1609</v>
      </c>
      <c r="C476" s="25" t="s">
        <v>1610</v>
      </c>
      <c r="D476" s="25" t="s">
        <v>178</v>
      </c>
      <c r="E476" s="25" t="s">
        <v>332</v>
      </c>
      <c r="F476" s="25" t="s">
        <v>129</v>
      </c>
      <c r="G476" s="25" t="s">
        <v>1230</v>
      </c>
      <c r="H476" s="25" t="s">
        <v>1257</v>
      </c>
      <c r="I476" s="92">
        <v>1760</v>
      </c>
      <c r="J476" s="92"/>
      <c r="K476" s="92"/>
      <c r="L476" s="92"/>
      <c r="M476" s="92"/>
      <c r="N476" s="92"/>
      <c r="O476" s="92">
        <v>1760</v>
      </c>
      <c r="P476" s="92"/>
      <c r="Q476" s="92"/>
      <c r="R476" s="92"/>
      <c r="S476" s="92"/>
      <c r="T476" s="92"/>
      <c r="U476" s="25"/>
      <c r="V476" s="25"/>
      <c r="W476" s="25" t="s">
        <v>126</v>
      </c>
      <c r="X476" s="25" t="s">
        <v>108</v>
      </c>
      <c r="Y476" s="25" t="s">
        <v>108</v>
      </c>
      <c r="Z476" s="25" t="s">
        <v>127</v>
      </c>
      <c r="AA476" s="25" t="s">
        <v>127</v>
      </c>
      <c r="AB476" s="25" t="s">
        <v>127</v>
      </c>
      <c r="AC476" s="25">
        <v>135</v>
      </c>
      <c r="AD476" s="25">
        <v>368</v>
      </c>
      <c r="AE476" s="25">
        <v>685</v>
      </c>
      <c r="AF476" s="25" t="s">
        <v>1548</v>
      </c>
      <c r="AG476" s="25" t="s">
        <v>1611</v>
      </c>
      <c r="AH476" s="26" t="s">
        <v>1612</v>
      </c>
      <c r="AI476" s="25"/>
      <c r="AJ476" s="25"/>
      <c r="AK476" s="25"/>
      <c r="AL476" s="25"/>
      <c r="AM476" s="25"/>
      <c r="AN476" s="25"/>
      <c r="AO476" s="25" t="s">
        <v>127</v>
      </c>
    </row>
    <row r="477" s="6" customFormat="1" ht="97" customHeight="1" spans="1:41">
      <c r="A477" s="26"/>
      <c r="B477" s="26" t="s">
        <v>1613</v>
      </c>
      <c r="C477" s="25" t="s">
        <v>1614</v>
      </c>
      <c r="D477" s="26" t="s">
        <v>191</v>
      </c>
      <c r="E477" s="26" t="s">
        <v>192</v>
      </c>
      <c r="F477" s="87" t="s">
        <v>129</v>
      </c>
      <c r="G477" s="25" t="s">
        <v>1230</v>
      </c>
      <c r="H477" s="26" t="s">
        <v>1547</v>
      </c>
      <c r="I477" s="26">
        <v>1440</v>
      </c>
      <c r="J477" s="26"/>
      <c r="K477" s="26"/>
      <c r="L477" s="26"/>
      <c r="M477" s="26"/>
      <c r="N477" s="26"/>
      <c r="O477" s="26">
        <v>1440</v>
      </c>
      <c r="P477" s="26"/>
      <c r="Q477" s="26"/>
      <c r="R477" s="26"/>
      <c r="S477" s="26"/>
      <c r="T477" s="26"/>
      <c r="U477" s="26"/>
      <c r="V477" s="26"/>
      <c r="W477" s="26" t="s">
        <v>126</v>
      </c>
      <c r="X477" s="26" t="s">
        <v>108</v>
      </c>
      <c r="Y477" s="26" t="s">
        <v>127</v>
      </c>
      <c r="Z477" s="26" t="s">
        <v>127</v>
      </c>
      <c r="AA477" s="26" t="s">
        <v>127</v>
      </c>
      <c r="AB477" s="26" t="s">
        <v>127</v>
      </c>
      <c r="AC477" s="26">
        <v>121</v>
      </c>
      <c r="AD477" s="26">
        <v>335</v>
      </c>
      <c r="AE477" s="26">
        <v>1743</v>
      </c>
      <c r="AF477" s="26" t="s">
        <v>1548</v>
      </c>
      <c r="AG477" s="26" t="s">
        <v>1615</v>
      </c>
      <c r="AH477" s="26"/>
      <c r="AI477" s="26"/>
      <c r="AJ477" s="26"/>
      <c r="AK477" s="26"/>
      <c r="AL477" s="26"/>
      <c r="AM477" s="26"/>
      <c r="AN477" s="26"/>
      <c r="AO477" s="25" t="s">
        <v>127</v>
      </c>
    </row>
    <row r="478" s="8" customFormat="1" ht="63" customHeight="1" spans="1:16380">
      <c r="A478" s="25"/>
      <c r="B478" s="25" t="s">
        <v>1616</v>
      </c>
      <c r="C478" s="26" t="s">
        <v>1617</v>
      </c>
      <c r="D478" s="26" t="s">
        <v>794</v>
      </c>
      <c r="E478" s="26" t="s">
        <v>849</v>
      </c>
      <c r="F478" s="26">
        <v>2020</v>
      </c>
      <c r="G478" s="26" t="s">
        <v>1230</v>
      </c>
      <c r="H478" s="26" t="s">
        <v>1618</v>
      </c>
      <c r="I478" s="26">
        <v>155</v>
      </c>
      <c r="J478" s="26"/>
      <c r="K478" s="26"/>
      <c r="L478" s="26"/>
      <c r="M478" s="26"/>
      <c r="N478" s="26"/>
      <c r="O478" s="26">
        <v>100</v>
      </c>
      <c r="P478" s="26"/>
      <c r="Q478" s="26"/>
      <c r="R478" s="26"/>
      <c r="S478" s="26"/>
      <c r="T478" s="26"/>
      <c r="U478" s="26"/>
      <c r="V478" s="26">
        <v>55</v>
      </c>
      <c r="W478" s="26" t="s">
        <v>126</v>
      </c>
      <c r="X478" s="26" t="s">
        <v>108</v>
      </c>
      <c r="Y478" s="26" t="s">
        <v>108</v>
      </c>
      <c r="Z478" s="26" t="s">
        <v>127</v>
      </c>
      <c r="AA478" s="41" t="s">
        <v>127</v>
      </c>
      <c r="AB478" s="26" t="s">
        <v>127</v>
      </c>
      <c r="AC478" s="25" t="s">
        <v>1619</v>
      </c>
      <c r="AD478" s="25" t="s">
        <v>1620</v>
      </c>
      <c r="AE478" s="25" t="s">
        <v>1621</v>
      </c>
      <c r="AF478" s="26" t="s">
        <v>1622</v>
      </c>
      <c r="AG478" s="26" t="s">
        <v>1623</v>
      </c>
      <c r="AH478" s="26"/>
      <c r="AI478" s="26"/>
      <c r="AJ478" s="26" t="s">
        <v>1230</v>
      </c>
      <c r="AK478" s="84"/>
      <c r="AL478" s="84"/>
      <c r="AM478" s="84"/>
      <c r="AN478" s="84"/>
      <c r="AO478" s="84"/>
      <c r="XEU478" s="103"/>
      <c r="XEV478" s="103"/>
      <c r="XEW478" s="103"/>
      <c r="XEX478" s="103"/>
      <c r="XEY478" s="103"/>
      <c r="XEZ478" s="103"/>
    </row>
    <row r="479" s="15" customFormat="1" ht="43" customHeight="1" spans="1:43">
      <c r="A479" s="83"/>
      <c r="B479" s="89" t="s">
        <v>1624</v>
      </c>
      <c r="C479" s="89" t="s">
        <v>1625</v>
      </c>
      <c r="D479" s="89" t="s">
        <v>178</v>
      </c>
      <c r="E479" s="89" t="s">
        <v>179</v>
      </c>
      <c r="F479" s="89" t="s">
        <v>129</v>
      </c>
      <c r="G479" s="89" t="s">
        <v>1230</v>
      </c>
      <c r="H479" s="89" t="s">
        <v>328</v>
      </c>
      <c r="I479" s="99">
        <v>50</v>
      </c>
      <c r="J479" s="89"/>
      <c r="K479" s="89"/>
      <c r="L479" s="89"/>
      <c r="M479" s="89"/>
      <c r="N479" s="89"/>
      <c r="O479" s="99">
        <v>50</v>
      </c>
      <c r="P479" s="89"/>
      <c r="Q479" s="89"/>
      <c r="R479" s="89"/>
      <c r="S479" s="89"/>
      <c r="T479" s="89"/>
      <c r="U479" s="89"/>
      <c r="V479" s="89"/>
      <c r="W479" s="89" t="s">
        <v>126</v>
      </c>
      <c r="X479" s="89" t="s">
        <v>108</v>
      </c>
      <c r="Y479" s="88" t="s">
        <v>108</v>
      </c>
      <c r="Z479" s="88" t="s">
        <v>127</v>
      </c>
      <c r="AA479" s="88" t="s">
        <v>127</v>
      </c>
      <c r="AB479" s="88" t="s">
        <v>127</v>
      </c>
      <c r="AC479" s="89" t="s">
        <v>1626</v>
      </c>
      <c r="AD479" s="89" t="s">
        <v>1627</v>
      </c>
      <c r="AE479" s="88">
        <v>1102</v>
      </c>
      <c r="AF479" s="89" t="s">
        <v>1548</v>
      </c>
      <c r="AG479" s="25" t="s">
        <v>1628</v>
      </c>
      <c r="AH479" s="88"/>
      <c r="AI479" s="88"/>
      <c r="AJ479" s="88"/>
      <c r="AK479" s="88"/>
      <c r="AL479" s="88"/>
      <c r="AM479" s="88"/>
      <c r="AN479" s="88"/>
      <c r="AO479" s="88" t="s">
        <v>127</v>
      </c>
      <c r="AP479" s="100"/>
      <c r="AQ479" s="101"/>
    </row>
    <row r="480" s="15" customFormat="1" ht="43" customHeight="1" spans="1:43">
      <c r="A480" s="83"/>
      <c r="B480" s="98" t="s">
        <v>1629</v>
      </c>
      <c r="C480" s="87" t="s">
        <v>1625</v>
      </c>
      <c r="D480" s="98" t="s">
        <v>134</v>
      </c>
      <c r="E480" s="98" t="s">
        <v>519</v>
      </c>
      <c r="F480" s="89" t="s">
        <v>129</v>
      </c>
      <c r="G480" s="89" t="s">
        <v>1230</v>
      </c>
      <c r="H480" s="89" t="s">
        <v>1547</v>
      </c>
      <c r="I480" s="99">
        <v>65</v>
      </c>
      <c r="J480" s="89"/>
      <c r="K480" s="89"/>
      <c r="L480" s="89"/>
      <c r="M480" s="89"/>
      <c r="N480" s="89"/>
      <c r="O480" s="99">
        <v>65</v>
      </c>
      <c r="P480" s="89"/>
      <c r="Q480" s="89"/>
      <c r="R480" s="89"/>
      <c r="S480" s="89"/>
      <c r="T480" s="89"/>
      <c r="U480" s="89"/>
      <c r="V480" s="89"/>
      <c r="W480" s="89" t="s">
        <v>126</v>
      </c>
      <c r="X480" s="89" t="s">
        <v>108</v>
      </c>
      <c r="Y480" s="88" t="s">
        <v>108</v>
      </c>
      <c r="Z480" s="88" t="s">
        <v>127</v>
      </c>
      <c r="AA480" s="88" t="s">
        <v>127</v>
      </c>
      <c r="AB480" s="88" t="s">
        <v>127</v>
      </c>
      <c r="AC480" s="88">
        <v>149</v>
      </c>
      <c r="AD480" s="88">
        <v>512</v>
      </c>
      <c r="AE480" s="88">
        <v>1296</v>
      </c>
      <c r="AF480" s="89" t="s">
        <v>1548</v>
      </c>
      <c r="AG480" s="25" t="s">
        <v>1630</v>
      </c>
      <c r="AH480" s="88"/>
      <c r="AI480" s="88"/>
      <c r="AJ480" s="88"/>
      <c r="AK480" s="88"/>
      <c r="AL480" s="88"/>
      <c r="AM480" s="88"/>
      <c r="AN480" s="88"/>
      <c r="AO480" s="88" t="s">
        <v>127</v>
      </c>
      <c r="AP480" s="100"/>
      <c r="AQ480" s="101"/>
    </row>
    <row r="481" s="15" customFormat="1" ht="43" customHeight="1" spans="1:43">
      <c r="A481" s="83"/>
      <c r="B481" s="98" t="s">
        <v>1631</v>
      </c>
      <c r="C481" s="87" t="s">
        <v>1632</v>
      </c>
      <c r="D481" s="98" t="s">
        <v>134</v>
      </c>
      <c r="E481" s="98" t="s">
        <v>519</v>
      </c>
      <c r="F481" s="89" t="s">
        <v>129</v>
      </c>
      <c r="G481" s="89" t="s">
        <v>1230</v>
      </c>
      <c r="H481" s="89" t="s">
        <v>1547</v>
      </c>
      <c r="I481" s="99">
        <v>338</v>
      </c>
      <c r="J481" s="89"/>
      <c r="K481" s="89"/>
      <c r="L481" s="89"/>
      <c r="M481" s="89"/>
      <c r="N481" s="89"/>
      <c r="O481" s="99">
        <v>338</v>
      </c>
      <c r="P481" s="89"/>
      <c r="Q481" s="89"/>
      <c r="R481" s="89"/>
      <c r="S481" s="89"/>
      <c r="T481" s="89"/>
      <c r="U481" s="89"/>
      <c r="V481" s="89"/>
      <c r="W481" s="89" t="s">
        <v>126</v>
      </c>
      <c r="X481" s="89" t="s">
        <v>108</v>
      </c>
      <c r="Y481" s="88" t="s">
        <v>108</v>
      </c>
      <c r="Z481" s="88" t="s">
        <v>127</v>
      </c>
      <c r="AA481" s="88" t="s">
        <v>127</v>
      </c>
      <c r="AB481" s="88" t="s">
        <v>127</v>
      </c>
      <c r="AC481" s="88">
        <v>149</v>
      </c>
      <c r="AD481" s="88">
        <v>512</v>
      </c>
      <c r="AE481" s="88">
        <v>1296</v>
      </c>
      <c r="AF481" s="89" t="s">
        <v>1548</v>
      </c>
      <c r="AG481" s="25" t="s">
        <v>1633</v>
      </c>
      <c r="AH481" s="88"/>
      <c r="AI481" s="88"/>
      <c r="AJ481" s="88"/>
      <c r="AK481" s="88"/>
      <c r="AL481" s="88"/>
      <c r="AM481" s="88"/>
      <c r="AN481" s="88"/>
      <c r="AO481" s="88" t="s">
        <v>127</v>
      </c>
      <c r="AP481" s="100"/>
      <c r="AQ481" s="101"/>
    </row>
    <row r="482" s="15" customFormat="1" ht="43" customHeight="1" spans="1:43">
      <c r="A482" s="83"/>
      <c r="B482" s="98" t="s">
        <v>1634</v>
      </c>
      <c r="C482" s="87" t="s">
        <v>1635</v>
      </c>
      <c r="D482" s="98" t="s">
        <v>134</v>
      </c>
      <c r="E482" s="98" t="s">
        <v>502</v>
      </c>
      <c r="F482" s="89" t="s">
        <v>129</v>
      </c>
      <c r="G482" s="89" t="s">
        <v>1230</v>
      </c>
      <c r="H482" s="89" t="s">
        <v>1547</v>
      </c>
      <c r="I482" s="99">
        <v>78</v>
      </c>
      <c r="J482" s="89"/>
      <c r="K482" s="89"/>
      <c r="L482" s="89"/>
      <c r="M482" s="89"/>
      <c r="N482" s="89"/>
      <c r="O482" s="99">
        <v>78</v>
      </c>
      <c r="P482" s="89"/>
      <c r="Q482" s="89"/>
      <c r="R482" s="89"/>
      <c r="S482" s="89"/>
      <c r="T482" s="89"/>
      <c r="U482" s="89"/>
      <c r="V482" s="89"/>
      <c r="W482" s="89" t="s">
        <v>126</v>
      </c>
      <c r="X482" s="89" t="s">
        <v>108</v>
      </c>
      <c r="Y482" s="88" t="s">
        <v>108</v>
      </c>
      <c r="Z482" s="88" t="s">
        <v>127</v>
      </c>
      <c r="AA482" s="88" t="s">
        <v>127</v>
      </c>
      <c r="AB482" s="88" t="s">
        <v>127</v>
      </c>
      <c r="AC482" s="88">
        <v>160</v>
      </c>
      <c r="AD482" s="88">
        <v>444</v>
      </c>
      <c r="AE482" s="88">
        <v>1613</v>
      </c>
      <c r="AF482" s="89" t="s">
        <v>1548</v>
      </c>
      <c r="AG482" s="25" t="s">
        <v>1636</v>
      </c>
      <c r="AH482" s="88"/>
      <c r="AI482" s="88"/>
      <c r="AJ482" s="88"/>
      <c r="AK482" s="88"/>
      <c r="AL482" s="88"/>
      <c r="AM482" s="88"/>
      <c r="AN482" s="88"/>
      <c r="AO482" s="88" t="s">
        <v>127</v>
      </c>
      <c r="AP482" s="100"/>
      <c r="AQ482" s="101"/>
    </row>
    <row r="483" s="15" customFormat="1" ht="43" customHeight="1" spans="1:43">
      <c r="A483" s="83"/>
      <c r="B483" s="98" t="s">
        <v>1637</v>
      </c>
      <c r="C483" s="87" t="s">
        <v>1638</v>
      </c>
      <c r="D483" s="98" t="s">
        <v>134</v>
      </c>
      <c r="E483" s="98" t="s">
        <v>502</v>
      </c>
      <c r="F483" s="89" t="s">
        <v>129</v>
      </c>
      <c r="G483" s="89" t="s">
        <v>1230</v>
      </c>
      <c r="H483" s="89" t="s">
        <v>1547</v>
      </c>
      <c r="I483" s="99">
        <v>292.5</v>
      </c>
      <c r="J483" s="89"/>
      <c r="K483" s="89"/>
      <c r="L483" s="89"/>
      <c r="M483" s="89"/>
      <c r="N483" s="89"/>
      <c r="O483" s="99">
        <v>292.5</v>
      </c>
      <c r="P483" s="89"/>
      <c r="Q483" s="89"/>
      <c r="R483" s="89"/>
      <c r="S483" s="89"/>
      <c r="T483" s="89"/>
      <c r="U483" s="89"/>
      <c r="V483" s="89"/>
      <c r="W483" s="89" t="s">
        <v>126</v>
      </c>
      <c r="X483" s="89" t="s">
        <v>108</v>
      </c>
      <c r="Y483" s="88" t="s">
        <v>108</v>
      </c>
      <c r="Z483" s="88" t="s">
        <v>127</v>
      </c>
      <c r="AA483" s="88" t="s">
        <v>127</v>
      </c>
      <c r="AB483" s="88" t="s">
        <v>127</v>
      </c>
      <c r="AC483" s="88">
        <v>160</v>
      </c>
      <c r="AD483" s="88">
        <v>444</v>
      </c>
      <c r="AE483" s="88">
        <v>1613</v>
      </c>
      <c r="AF483" s="89" t="s">
        <v>1548</v>
      </c>
      <c r="AG483" s="25" t="s">
        <v>1639</v>
      </c>
      <c r="AH483" s="88"/>
      <c r="AI483" s="88"/>
      <c r="AJ483" s="88"/>
      <c r="AK483" s="88"/>
      <c r="AL483" s="88"/>
      <c r="AM483" s="88"/>
      <c r="AN483" s="88"/>
      <c r="AO483" s="88" t="s">
        <v>127</v>
      </c>
      <c r="AP483" s="100"/>
      <c r="AQ483" s="101"/>
    </row>
    <row r="484" s="15" customFormat="1" ht="43" customHeight="1" spans="1:43">
      <c r="A484" s="83"/>
      <c r="B484" s="98" t="s">
        <v>1640</v>
      </c>
      <c r="C484" s="87" t="s">
        <v>1641</v>
      </c>
      <c r="D484" s="98" t="s">
        <v>134</v>
      </c>
      <c r="E484" s="98" t="s">
        <v>1642</v>
      </c>
      <c r="F484" s="89" t="s">
        <v>129</v>
      </c>
      <c r="G484" s="89" t="s">
        <v>1230</v>
      </c>
      <c r="H484" s="89" t="s">
        <v>1547</v>
      </c>
      <c r="I484" s="99">
        <v>429</v>
      </c>
      <c r="J484" s="89"/>
      <c r="K484" s="89"/>
      <c r="L484" s="89"/>
      <c r="M484" s="89"/>
      <c r="N484" s="89"/>
      <c r="O484" s="99">
        <v>429</v>
      </c>
      <c r="P484" s="89"/>
      <c r="Q484" s="89"/>
      <c r="R484" s="89"/>
      <c r="S484" s="89"/>
      <c r="T484" s="89"/>
      <c r="U484" s="89"/>
      <c r="V484" s="89"/>
      <c r="W484" s="89" t="s">
        <v>126</v>
      </c>
      <c r="X484" s="89" t="s">
        <v>108</v>
      </c>
      <c r="Y484" s="88" t="s">
        <v>108</v>
      </c>
      <c r="Z484" s="88" t="s">
        <v>127</v>
      </c>
      <c r="AA484" s="88" t="s">
        <v>127</v>
      </c>
      <c r="AB484" s="88" t="s">
        <v>127</v>
      </c>
      <c r="AC484" s="88">
        <v>236</v>
      </c>
      <c r="AD484" s="88">
        <v>734</v>
      </c>
      <c r="AE484" s="88">
        <v>3169</v>
      </c>
      <c r="AF484" s="89" t="s">
        <v>1548</v>
      </c>
      <c r="AG484" s="25" t="s">
        <v>1643</v>
      </c>
      <c r="AH484" s="88"/>
      <c r="AI484" s="88"/>
      <c r="AJ484" s="88"/>
      <c r="AK484" s="88"/>
      <c r="AL484" s="88"/>
      <c r="AM484" s="88"/>
      <c r="AN484" s="88"/>
      <c r="AO484" s="88" t="s">
        <v>127</v>
      </c>
      <c r="AP484" s="100"/>
      <c r="AQ484" s="101"/>
    </row>
    <row r="485" s="15" customFormat="1" ht="43" customHeight="1" spans="1:43">
      <c r="A485" s="83"/>
      <c r="B485" s="98" t="s">
        <v>1644</v>
      </c>
      <c r="C485" s="87" t="s">
        <v>1645</v>
      </c>
      <c r="D485" s="98" t="s">
        <v>134</v>
      </c>
      <c r="E485" s="98" t="s">
        <v>1642</v>
      </c>
      <c r="F485" s="89" t="s">
        <v>129</v>
      </c>
      <c r="G485" s="89" t="s">
        <v>1230</v>
      </c>
      <c r="H485" s="89" t="s">
        <v>1547</v>
      </c>
      <c r="I485" s="99">
        <v>305.5</v>
      </c>
      <c r="J485" s="89"/>
      <c r="K485" s="89"/>
      <c r="L485" s="89"/>
      <c r="M485" s="89"/>
      <c r="N485" s="89"/>
      <c r="O485" s="99">
        <v>305.5</v>
      </c>
      <c r="P485" s="89"/>
      <c r="Q485" s="89"/>
      <c r="R485" s="89"/>
      <c r="S485" s="89"/>
      <c r="T485" s="89"/>
      <c r="U485" s="89"/>
      <c r="V485" s="89"/>
      <c r="W485" s="89" t="s">
        <v>126</v>
      </c>
      <c r="X485" s="89" t="s">
        <v>108</v>
      </c>
      <c r="Y485" s="88" t="s">
        <v>108</v>
      </c>
      <c r="Z485" s="88" t="s">
        <v>127</v>
      </c>
      <c r="AA485" s="88" t="s">
        <v>127</v>
      </c>
      <c r="AB485" s="88" t="s">
        <v>127</v>
      </c>
      <c r="AC485" s="88">
        <v>236</v>
      </c>
      <c r="AD485" s="88">
        <v>734</v>
      </c>
      <c r="AE485" s="88">
        <v>3169</v>
      </c>
      <c r="AF485" s="89" t="s">
        <v>1548</v>
      </c>
      <c r="AG485" s="25" t="s">
        <v>1646</v>
      </c>
      <c r="AH485" s="88"/>
      <c r="AI485" s="88"/>
      <c r="AJ485" s="88"/>
      <c r="AK485" s="88"/>
      <c r="AL485" s="88"/>
      <c r="AM485" s="88"/>
      <c r="AN485" s="88"/>
      <c r="AO485" s="88" t="s">
        <v>127</v>
      </c>
      <c r="AP485" s="100"/>
      <c r="AQ485" s="101"/>
    </row>
    <row r="486" s="15" customFormat="1" ht="43" customHeight="1" spans="1:43">
      <c r="A486" s="83"/>
      <c r="B486" s="98" t="s">
        <v>1647</v>
      </c>
      <c r="C486" s="87" t="s">
        <v>1648</v>
      </c>
      <c r="D486" s="98" t="s">
        <v>134</v>
      </c>
      <c r="E486" s="98" t="s">
        <v>1642</v>
      </c>
      <c r="F486" s="89" t="s">
        <v>129</v>
      </c>
      <c r="G486" s="89" t="s">
        <v>1230</v>
      </c>
      <c r="H486" s="89" t="s">
        <v>1547</v>
      </c>
      <c r="I486" s="99">
        <v>260</v>
      </c>
      <c r="J486" s="89"/>
      <c r="K486" s="89"/>
      <c r="L486" s="89"/>
      <c r="M486" s="89"/>
      <c r="N486" s="89"/>
      <c r="O486" s="99">
        <v>260</v>
      </c>
      <c r="P486" s="89"/>
      <c r="Q486" s="89"/>
      <c r="R486" s="89"/>
      <c r="S486" s="89"/>
      <c r="T486" s="89"/>
      <c r="U486" s="89"/>
      <c r="V486" s="89"/>
      <c r="W486" s="89" t="s">
        <v>126</v>
      </c>
      <c r="X486" s="89" t="s">
        <v>108</v>
      </c>
      <c r="Y486" s="88" t="s">
        <v>108</v>
      </c>
      <c r="Z486" s="88" t="s">
        <v>127</v>
      </c>
      <c r="AA486" s="88" t="s">
        <v>127</v>
      </c>
      <c r="AB486" s="88" t="s">
        <v>127</v>
      </c>
      <c r="AC486" s="88">
        <v>236</v>
      </c>
      <c r="AD486" s="88">
        <v>734</v>
      </c>
      <c r="AE486" s="88">
        <v>3169</v>
      </c>
      <c r="AF486" s="89" t="s">
        <v>1548</v>
      </c>
      <c r="AG486" s="25" t="s">
        <v>1649</v>
      </c>
      <c r="AH486" s="88"/>
      <c r="AI486" s="88"/>
      <c r="AJ486" s="88"/>
      <c r="AK486" s="88"/>
      <c r="AL486" s="88"/>
      <c r="AM486" s="88"/>
      <c r="AN486" s="88"/>
      <c r="AO486" s="88" t="s">
        <v>127</v>
      </c>
      <c r="AP486" s="100"/>
      <c r="AQ486" s="101"/>
    </row>
    <row r="487" s="15" customFormat="1" ht="43" customHeight="1" spans="1:43">
      <c r="A487" s="83"/>
      <c r="B487" s="98" t="s">
        <v>1650</v>
      </c>
      <c r="C487" s="87" t="s">
        <v>1651</v>
      </c>
      <c r="D487" s="98" t="s">
        <v>134</v>
      </c>
      <c r="E487" s="98" t="s">
        <v>1642</v>
      </c>
      <c r="F487" s="89" t="s">
        <v>129</v>
      </c>
      <c r="G487" s="89" t="s">
        <v>1230</v>
      </c>
      <c r="H487" s="89" t="s">
        <v>1547</v>
      </c>
      <c r="I487" s="99">
        <v>175.5</v>
      </c>
      <c r="J487" s="89"/>
      <c r="K487" s="89"/>
      <c r="L487" s="89"/>
      <c r="M487" s="89"/>
      <c r="N487" s="89"/>
      <c r="O487" s="99">
        <v>175.5</v>
      </c>
      <c r="P487" s="89"/>
      <c r="Q487" s="89"/>
      <c r="R487" s="89"/>
      <c r="S487" s="89"/>
      <c r="T487" s="89"/>
      <c r="U487" s="89"/>
      <c r="V487" s="89"/>
      <c r="W487" s="89" t="s">
        <v>126</v>
      </c>
      <c r="X487" s="89" t="s">
        <v>108</v>
      </c>
      <c r="Y487" s="88" t="s">
        <v>108</v>
      </c>
      <c r="Z487" s="88" t="s">
        <v>127</v>
      </c>
      <c r="AA487" s="88" t="s">
        <v>127</v>
      </c>
      <c r="AB487" s="88" t="s">
        <v>127</v>
      </c>
      <c r="AC487" s="88">
        <v>236</v>
      </c>
      <c r="AD487" s="88">
        <v>734</v>
      </c>
      <c r="AE487" s="88">
        <v>3169</v>
      </c>
      <c r="AF487" s="89" t="s">
        <v>1548</v>
      </c>
      <c r="AG487" s="25" t="s">
        <v>1652</v>
      </c>
      <c r="AH487" s="88"/>
      <c r="AI487" s="88"/>
      <c r="AJ487" s="88"/>
      <c r="AK487" s="88"/>
      <c r="AL487" s="88"/>
      <c r="AM487" s="88"/>
      <c r="AN487" s="88"/>
      <c r="AO487" s="88" t="s">
        <v>127</v>
      </c>
      <c r="AP487" s="100"/>
      <c r="AQ487" s="101"/>
    </row>
    <row r="488" s="15" customFormat="1" ht="43" customHeight="1" spans="1:43">
      <c r="A488" s="83"/>
      <c r="B488" s="98" t="s">
        <v>1653</v>
      </c>
      <c r="C488" s="87" t="s">
        <v>1654</v>
      </c>
      <c r="D488" s="98" t="s">
        <v>134</v>
      </c>
      <c r="E488" s="98" t="s">
        <v>413</v>
      </c>
      <c r="F488" s="89" t="s">
        <v>129</v>
      </c>
      <c r="G488" s="89" t="s">
        <v>1230</v>
      </c>
      <c r="H488" s="89" t="s">
        <v>1547</v>
      </c>
      <c r="I488" s="99">
        <v>117</v>
      </c>
      <c r="J488" s="89"/>
      <c r="K488" s="89"/>
      <c r="L488" s="89"/>
      <c r="M488" s="89"/>
      <c r="N488" s="89"/>
      <c r="O488" s="99">
        <v>117</v>
      </c>
      <c r="P488" s="89"/>
      <c r="Q488" s="89"/>
      <c r="R488" s="89"/>
      <c r="S488" s="89"/>
      <c r="T488" s="89"/>
      <c r="U488" s="89"/>
      <c r="V488" s="89"/>
      <c r="W488" s="89" t="s">
        <v>126</v>
      </c>
      <c r="X488" s="89" t="s">
        <v>108</v>
      </c>
      <c r="Y488" s="88" t="s">
        <v>108</v>
      </c>
      <c r="Z488" s="88" t="s">
        <v>127</v>
      </c>
      <c r="AA488" s="88" t="s">
        <v>127</v>
      </c>
      <c r="AB488" s="88" t="s">
        <v>127</v>
      </c>
      <c r="AC488" s="88">
        <v>124</v>
      </c>
      <c r="AD488" s="88">
        <v>428</v>
      </c>
      <c r="AE488" s="88">
        <v>1194</v>
      </c>
      <c r="AF488" s="89" t="s">
        <v>1548</v>
      </c>
      <c r="AG488" s="25" t="s">
        <v>1655</v>
      </c>
      <c r="AH488" s="88"/>
      <c r="AI488" s="88"/>
      <c r="AJ488" s="88"/>
      <c r="AK488" s="88"/>
      <c r="AL488" s="88"/>
      <c r="AM488" s="88"/>
      <c r="AN488" s="88"/>
      <c r="AO488" s="88" t="s">
        <v>127</v>
      </c>
      <c r="AP488" s="100"/>
      <c r="AQ488" s="101"/>
    </row>
    <row r="489" s="15" customFormat="1" ht="43" customHeight="1" spans="1:43">
      <c r="A489" s="83"/>
      <c r="B489" s="98" t="s">
        <v>1656</v>
      </c>
      <c r="C489" s="87" t="s">
        <v>1657</v>
      </c>
      <c r="D489" s="98" t="s">
        <v>134</v>
      </c>
      <c r="E489" s="98" t="s">
        <v>413</v>
      </c>
      <c r="F489" s="89" t="s">
        <v>129</v>
      </c>
      <c r="G489" s="89" t="s">
        <v>1230</v>
      </c>
      <c r="H489" s="89" t="s">
        <v>1547</v>
      </c>
      <c r="I489" s="99">
        <v>130</v>
      </c>
      <c r="J489" s="89"/>
      <c r="K489" s="89"/>
      <c r="L489" s="89"/>
      <c r="M489" s="89"/>
      <c r="N489" s="89"/>
      <c r="O489" s="99">
        <v>130</v>
      </c>
      <c r="P489" s="89"/>
      <c r="Q489" s="89"/>
      <c r="R489" s="89"/>
      <c r="S489" s="89"/>
      <c r="T489" s="89"/>
      <c r="U489" s="89"/>
      <c r="V489" s="89"/>
      <c r="W489" s="89" t="s">
        <v>126</v>
      </c>
      <c r="X489" s="89" t="s">
        <v>108</v>
      </c>
      <c r="Y489" s="88" t="s">
        <v>108</v>
      </c>
      <c r="Z489" s="88" t="s">
        <v>127</v>
      </c>
      <c r="AA489" s="88" t="s">
        <v>127</v>
      </c>
      <c r="AB489" s="88" t="s">
        <v>127</v>
      </c>
      <c r="AC489" s="88">
        <v>124</v>
      </c>
      <c r="AD489" s="88">
        <v>428</v>
      </c>
      <c r="AE489" s="88">
        <v>1194</v>
      </c>
      <c r="AF489" s="89" t="s">
        <v>1548</v>
      </c>
      <c r="AG489" s="25" t="s">
        <v>1658</v>
      </c>
      <c r="AH489" s="88"/>
      <c r="AI489" s="88"/>
      <c r="AJ489" s="88"/>
      <c r="AK489" s="88"/>
      <c r="AL489" s="88"/>
      <c r="AM489" s="88"/>
      <c r="AN489" s="88"/>
      <c r="AO489" s="88" t="s">
        <v>127</v>
      </c>
      <c r="AP489" s="100"/>
      <c r="AQ489" s="101"/>
    </row>
    <row r="490" s="15" customFormat="1" ht="43" customHeight="1" spans="1:43">
      <c r="A490" s="83"/>
      <c r="B490" s="98" t="s">
        <v>1659</v>
      </c>
      <c r="C490" s="87" t="s">
        <v>1660</v>
      </c>
      <c r="D490" s="98" t="s">
        <v>134</v>
      </c>
      <c r="E490" s="98" t="s">
        <v>413</v>
      </c>
      <c r="F490" s="89" t="s">
        <v>129</v>
      </c>
      <c r="G490" s="89" t="s">
        <v>1230</v>
      </c>
      <c r="H490" s="89" t="s">
        <v>1547</v>
      </c>
      <c r="I490" s="99">
        <v>169</v>
      </c>
      <c r="J490" s="89"/>
      <c r="K490" s="89"/>
      <c r="L490" s="89"/>
      <c r="M490" s="89"/>
      <c r="N490" s="89"/>
      <c r="O490" s="99">
        <v>169</v>
      </c>
      <c r="P490" s="89"/>
      <c r="Q490" s="89"/>
      <c r="R490" s="89"/>
      <c r="S490" s="89"/>
      <c r="T490" s="89"/>
      <c r="U490" s="89"/>
      <c r="V490" s="89"/>
      <c r="W490" s="89" t="s">
        <v>126</v>
      </c>
      <c r="X490" s="89" t="s">
        <v>108</v>
      </c>
      <c r="Y490" s="88" t="s">
        <v>108</v>
      </c>
      <c r="Z490" s="88" t="s">
        <v>127</v>
      </c>
      <c r="AA490" s="88" t="s">
        <v>127</v>
      </c>
      <c r="AB490" s="88" t="s">
        <v>127</v>
      </c>
      <c r="AC490" s="88">
        <v>124</v>
      </c>
      <c r="AD490" s="88">
        <v>428</v>
      </c>
      <c r="AE490" s="88">
        <v>1194</v>
      </c>
      <c r="AF490" s="89" t="s">
        <v>1548</v>
      </c>
      <c r="AG490" s="25" t="s">
        <v>1661</v>
      </c>
      <c r="AH490" s="88"/>
      <c r="AI490" s="88"/>
      <c r="AJ490" s="88"/>
      <c r="AK490" s="88"/>
      <c r="AL490" s="88"/>
      <c r="AM490" s="88"/>
      <c r="AN490" s="88"/>
      <c r="AO490" s="88" t="s">
        <v>127</v>
      </c>
      <c r="AP490" s="100"/>
      <c r="AQ490" s="101"/>
    </row>
    <row r="491" s="15" customFormat="1" ht="43" customHeight="1" spans="1:43">
      <c r="A491" s="83"/>
      <c r="B491" s="98" t="s">
        <v>1662</v>
      </c>
      <c r="C491" s="87" t="s">
        <v>1663</v>
      </c>
      <c r="D491" s="98" t="s">
        <v>134</v>
      </c>
      <c r="E491" s="98" t="s">
        <v>172</v>
      </c>
      <c r="F491" s="89" t="s">
        <v>129</v>
      </c>
      <c r="G491" s="89" t="s">
        <v>1230</v>
      </c>
      <c r="H491" s="89" t="s">
        <v>1547</v>
      </c>
      <c r="I491" s="99">
        <v>39</v>
      </c>
      <c r="J491" s="89"/>
      <c r="K491" s="89"/>
      <c r="L491" s="89"/>
      <c r="M491" s="89"/>
      <c r="N491" s="89"/>
      <c r="O491" s="99">
        <v>39</v>
      </c>
      <c r="P491" s="89"/>
      <c r="Q491" s="89"/>
      <c r="R491" s="89"/>
      <c r="S491" s="89"/>
      <c r="T491" s="89"/>
      <c r="U491" s="89"/>
      <c r="V491" s="89"/>
      <c r="W491" s="89" t="s">
        <v>126</v>
      </c>
      <c r="X491" s="89" t="s">
        <v>108</v>
      </c>
      <c r="Y491" s="88" t="s">
        <v>108</v>
      </c>
      <c r="Z491" s="88" t="s">
        <v>127</v>
      </c>
      <c r="AA491" s="88" t="s">
        <v>127</v>
      </c>
      <c r="AB491" s="88" t="s">
        <v>127</v>
      </c>
      <c r="AC491" s="88">
        <v>233</v>
      </c>
      <c r="AD491" s="88">
        <v>692</v>
      </c>
      <c r="AE491" s="88">
        <v>2340</v>
      </c>
      <c r="AF491" s="89" t="s">
        <v>1548</v>
      </c>
      <c r="AG491" s="25" t="s">
        <v>1664</v>
      </c>
      <c r="AH491" s="88"/>
      <c r="AI491" s="88"/>
      <c r="AJ491" s="88"/>
      <c r="AK491" s="88"/>
      <c r="AL491" s="88"/>
      <c r="AM491" s="88"/>
      <c r="AN491" s="88"/>
      <c r="AO491" s="88" t="s">
        <v>127</v>
      </c>
      <c r="AP491" s="100"/>
      <c r="AQ491" s="101"/>
    </row>
    <row r="492" s="15" customFormat="1" ht="43" customHeight="1" spans="1:43">
      <c r="A492" s="83"/>
      <c r="B492" s="98" t="s">
        <v>1665</v>
      </c>
      <c r="C492" s="87" t="s">
        <v>1666</v>
      </c>
      <c r="D492" s="98" t="s">
        <v>134</v>
      </c>
      <c r="E492" s="98" t="s">
        <v>172</v>
      </c>
      <c r="F492" s="89" t="s">
        <v>129</v>
      </c>
      <c r="G492" s="89" t="s">
        <v>1230</v>
      </c>
      <c r="H492" s="89" t="s">
        <v>1547</v>
      </c>
      <c r="I492" s="99">
        <v>58.5</v>
      </c>
      <c r="J492" s="89"/>
      <c r="K492" s="89"/>
      <c r="L492" s="89"/>
      <c r="M492" s="89"/>
      <c r="N492" s="89"/>
      <c r="O492" s="99">
        <v>58.5</v>
      </c>
      <c r="P492" s="89"/>
      <c r="Q492" s="89"/>
      <c r="R492" s="89"/>
      <c r="S492" s="89"/>
      <c r="T492" s="89"/>
      <c r="U492" s="89"/>
      <c r="V492" s="89"/>
      <c r="W492" s="89" t="s">
        <v>126</v>
      </c>
      <c r="X492" s="89" t="s">
        <v>108</v>
      </c>
      <c r="Y492" s="88" t="s">
        <v>108</v>
      </c>
      <c r="Z492" s="88" t="s">
        <v>127</v>
      </c>
      <c r="AA492" s="88" t="s">
        <v>127</v>
      </c>
      <c r="AB492" s="88" t="s">
        <v>127</v>
      </c>
      <c r="AC492" s="88">
        <v>233</v>
      </c>
      <c r="AD492" s="88">
        <v>692</v>
      </c>
      <c r="AE492" s="88">
        <v>2340</v>
      </c>
      <c r="AF492" s="89" t="s">
        <v>1548</v>
      </c>
      <c r="AG492" s="25" t="s">
        <v>1667</v>
      </c>
      <c r="AH492" s="88"/>
      <c r="AI492" s="88"/>
      <c r="AJ492" s="88"/>
      <c r="AK492" s="88"/>
      <c r="AL492" s="88"/>
      <c r="AM492" s="88"/>
      <c r="AN492" s="88"/>
      <c r="AO492" s="88" t="s">
        <v>127</v>
      </c>
      <c r="AP492" s="100"/>
      <c r="AQ492" s="101"/>
    </row>
    <row r="493" s="15" customFormat="1" ht="43" customHeight="1" spans="1:43">
      <c r="A493" s="83"/>
      <c r="B493" s="98" t="s">
        <v>1668</v>
      </c>
      <c r="C493" s="87" t="s">
        <v>1669</v>
      </c>
      <c r="D493" s="98" t="s">
        <v>134</v>
      </c>
      <c r="E493" s="98" t="s">
        <v>172</v>
      </c>
      <c r="F493" s="89" t="s">
        <v>129</v>
      </c>
      <c r="G493" s="89" t="s">
        <v>1230</v>
      </c>
      <c r="H493" s="89" t="s">
        <v>1547</v>
      </c>
      <c r="I493" s="99">
        <v>84.5</v>
      </c>
      <c r="J493" s="89"/>
      <c r="K493" s="89"/>
      <c r="L493" s="89"/>
      <c r="M493" s="89"/>
      <c r="N493" s="89"/>
      <c r="O493" s="99">
        <v>84.5</v>
      </c>
      <c r="P493" s="89"/>
      <c r="Q493" s="89"/>
      <c r="R493" s="89"/>
      <c r="S493" s="89"/>
      <c r="T493" s="89"/>
      <c r="U493" s="89"/>
      <c r="V493" s="89"/>
      <c r="W493" s="89" t="s">
        <v>126</v>
      </c>
      <c r="X493" s="89" t="s">
        <v>108</v>
      </c>
      <c r="Y493" s="88" t="s">
        <v>108</v>
      </c>
      <c r="Z493" s="88" t="s">
        <v>127</v>
      </c>
      <c r="AA493" s="88" t="s">
        <v>127</v>
      </c>
      <c r="AB493" s="88" t="s">
        <v>127</v>
      </c>
      <c r="AC493" s="88">
        <v>233</v>
      </c>
      <c r="AD493" s="88">
        <v>692</v>
      </c>
      <c r="AE493" s="88">
        <v>2340</v>
      </c>
      <c r="AF493" s="89" t="s">
        <v>1548</v>
      </c>
      <c r="AG493" s="25" t="s">
        <v>1670</v>
      </c>
      <c r="AH493" s="88"/>
      <c r="AI493" s="88"/>
      <c r="AJ493" s="88"/>
      <c r="AK493" s="88"/>
      <c r="AL493" s="88"/>
      <c r="AM493" s="88"/>
      <c r="AN493" s="88"/>
      <c r="AO493" s="88" t="s">
        <v>127</v>
      </c>
      <c r="AP493" s="100"/>
      <c r="AQ493" s="101"/>
    </row>
    <row r="494" s="15" customFormat="1" ht="43" customHeight="1" spans="1:43">
      <c r="A494" s="83"/>
      <c r="B494" s="98" t="s">
        <v>1671</v>
      </c>
      <c r="C494" s="87" t="s">
        <v>1657</v>
      </c>
      <c r="D494" s="98" t="s">
        <v>134</v>
      </c>
      <c r="E494" s="98" t="s">
        <v>172</v>
      </c>
      <c r="F494" s="89" t="s">
        <v>129</v>
      </c>
      <c r="G494" s="89" t="s">
        <v>1230</v>
      </c>
      <c r="H494" s="89" t="s">
        <v>1547</v>
      </c>
      <c r="I494" s="99">
        <v>130</v>
      </c>
      <c r="J494" s="89"/>
      <c r="K494" s="89"/>
      <c r="L494" s="89"/>
      <c r="M494" s="89"/>
      <c r="N494" s="89"/>
      <c r="O494" s="99">
        <v>130</v>
      </c>
      <c r="P494" s="89"/>
      <c r="Q494" s="89"/>
      <c r="R494" s="89"/>
      <c r="S494" s="89"/>
      <c r="T494" s="89"/>
      <c r="U494" s="89"/>
      <c r="V494" s="89"/>
      <c r="W494" s="89" t="s">
        <v>126</v>
      </c>
      <c r="X494" s="89" t="s">
        <v>108</v>
      </c>
      <c r="Y494" s="88" t="s">
        <v>108</v>
      </c>
      <c r="Z494" s="88" t="s">
        <v>127</v>
      </c>
      <c r="AA494" s="88" t="s">
        <v>127</v>
      </c>
      <c r="AB494" s="88" t="s">
        <v>127</v>
      </c>
      <c r="AC494" s="88">
        <v>233</v>
      </c>
      <c r="AD494" s="88">
        <v>692</v>
      </c>
      <c r="AE494" s="88">
        <v>2340</v>
      </c>
      <c r="AF494" s="89" t="s">
        <v>1548</v>
      </c>
      <c r="AG494" s="25" t="s">
        <v>1672</v>
      </c>
      <c r="AH494" s="88"/>
      <c r="AI494" s="88"/>
      <c r="AJ494" s="88"/>
      <c r="AK494" s="88"/>
      <c r="AL494" s="88"/>
      <c r="AM494" s="88"/>
      <c r="AN494" s="88"/>
      <c r="AO494" s="88" t="s">
        <v>127</v>
      </c>
      <c r="AP494" s="100"/>
      <c r="AQ494" s="101"/>
    </row>
    <row r="495" s="15" customFormat="1" ht="43" customHeight="1" spans="1:43">
      <c r="A495" s="83"/>
      <c r="B495" s="98" t="s">
        <v>1673</v>
      </c>
      <c r="C495" s="87" t="s">
        <v>1648</v>
      </c>
      <c r="D495" s="98" t="s">
        <v>134</v>
      </c>
      <c r="E495" s="98" t="s">
        <v>474</v>
      </c>
      <c r="F495" s="89" t="s">
        <v>129</v>
      </c>
      <c r="G495" s="89" t="s">
        <v>1230</v>
      </c>
      <c r="H495" s="89" t="s">
        <v>1547</v>
      </c>
      <c r="I495" s="99">
        <v>260</v>
      </c>
      <c r="J495" s="89"/>
      <c r="K495" s="89"/>
      <c r="L495" s="89"/>
      <c r="M495" s="89"/>
      <c r="N495" s="89"/>
      <c r="O495" s="99">
        <v>260</v>
      </c>
      <c r="P495" s="89"/>
      <c r="Q495" s="89"/>
      <c r="R495" s="89"/>
      <c r="S495" s="89"/>
      <c r="T495" s="89"/>
      <c r="U495" s="89"/>
      <c r="V495" s="89"/>
      <c r="W495" s="89" t="s">
        <v>126</v>
      </c>
      <c r="X495" s="89" t="s">
        <v>108</v>
      </c>
      <c r="Y495" s="88" t="s">
        <v>127</v>
      </c>
      <c r="Z495" s="88" t="s">
        <v>127</v>
      </c>
      <c r="AA495" s="88" t="s">
        <v>127</v>
      </c>
      <c r="AB495" s="88" t="s">
        <v>127</v>
      </c>
      <c r="AC495" s="88">
        <v>192</v>
      </c>
      <c r="AD495" s="88">
        <v>574</v>
      </c>
      <c r="AE495" s="88">
        <v>1353</v>
      </c>
      <c r="AF495" s="89" t="s">
        <v>1548</v>
      </c>
      <c r="AG495" s="25" t="s">
        <v>1674</v>
      </c>
      <c r="AH495" s="88"/>
      <c r="AI495" s="88"/>
      <c r="AJ495" s="88"/>
      <c r="AK495" s="88"/>
      <c r="AL495" s="88"/>
      <c r="AM495" s="88"/>
      <c r="AN495" s="88"/>
      <c r="AO495" s="88" t="s">
        <v>127</v>
      </c>
      <c r="AP495" s="100"/>
      <c r="AQ495" s="101"/>
    </row>
    <row r="496" s="15" customFormat="1" ht="43" customHeight="1" spans="1:43">
      <c r="A496" s="83"/>
      <c r="B496" s="98" t="s">
        <v>1675</v>
      </c>
      <c r="C496" s="87" t="s">
        <v>1676</v>
      </c>
      <c r="D496" s="98" t="s">
        <v>134</v>
      </c>
      <c r="E496" s="98" t="s">
        <v>474</v>
      </c>
      <c r="F496" s="89" t="s">
        <v>129</v>
      </c>
      <c r="G496" s="89" t="s">
        <v>1230</v>
      </c>
      <c r="H496" s="89" t="s">
        <v>1547</v>
      </c>
      <c r="I496" s="99">
        <v>572</v>
      </c>
      <c r="J496" s="89"/>
      <c r="K496" s="89"/>
      <c r="L496" s="89"/>
      <c r="M496" s="89"/>
      <c r="N496" s="89"/>
      <c r="O496" s="99">
        <v>572</v>
      </c>
      <c r="P496" s="89"/>
      <c r="Q496" s="89"/>
      <c r="R496" s="89"/>
      <c r="S496" s="89"/>
      <c r="T496" s="89"/>
      <c r="U496" s="89"/>
      <c r="V496" s="89"/>
      <c r="W496" s="89" t="s">
        <v>126</v>
      </c>
      <c r="X496" s="89" t="s">
        <v>108</v>
      </c>
      <c r="Y496" s="88" t="s">
        <v>127</v>
      </c>
      <c r="Z496" s="88" t="s">
        <v>127</v>
      </c>
      <c r="AA496" s="88" t="s">
        <v>127</v>
      </c>
      <c r="AB496" s="88" t="s">
        <v>127</v>
      </c>
      <c r="AC496" s="88">
        <v>192</v>
      </c>
      <c r="AD496" s="88">
        <v>574</v>
      </c>
      <c r="AE496" s="88">
        <v>1353</v>
      </c>
      <c r="AF496" s="89" t="s">
        <v>1548</v>
      </c>
      <c r="AG496" s="25" t="s">
        <v>1677</v>
      </c>
      <c r="AH496" s="88"/>
      <c r="AI496" s="88"/>
      <c r="AJ496" s="88"/>
      <c r="AK496" s="88"/>
      <c r="AL496" s="88"/>
      <c r="AM496" s="88"/>
      <c r="AN496" s="88"/>
      <c r="AO496" s="88" t="s">
        <v>127</v>
      </c>
      <c r="AP496" s="100"/>
      <c r="AQ496" s="101"/>
    </row>
    <row r="497" s="15" customFormat="1" ht="43" customHeight="1" spans="1:43">
      <c r="A497" s="83"/>
      <c r="B497" s="98" t="s">
        <v>1678</v>
      </c>
      <c r="C497" s="87" t="s">
        <v>1679</v>
      </c>
      <c r="D497" s="98" t="s">
        <v>134</v>
      </c>
      <c r="E497" s="98" t="s">
        <v>474</v>
      </c>
      <c r="F497" s="89" t="s">
        <v>129</v>
      </c>
      <c r="G497" s="89" t="s">
        <v>1230</v>
      </c>
      <c r="H497" s="89" t="s">
        <v>1547</v>
      </c>
      <c r="I497" s="99">
        <v>240.5</v>
      </c>
      <c r="J497" s="89"/>
      <c r="K497" s="89"/>
      <c r="L497" s="89"/>
      <c r="M497" s="89"/>
      <c r="N497" s="89"/>
      <c r="O497" s="99">
        <v>240.5</v>
      </c>
      <c r="P497" s="89"/>
      <c r="Q497" s="89"/>
      <c r="R497" s="89"/>
      <c r="S497" s="89"/>
      <c r="T497" s="89"/>
      <c r="U497" s="89"/>
      <c r="V497" s="89"/>
      <c r="W497" s="89" t="s">
        <v>126</v>
      </c>
      <c r="X497" s="89" t="s">
        <v>108</v>
      </c>
      <c r="Y497" s="88" t="s">
        <v>127</v>
      </c>
      <c r="Z497" s="88" t="s">
        <v>127</v>
      </c>
      <c r="AA497" s="88" t="s">
        <v>127</v>
      </c>
      <c r="AB497" s="88" t="s">
        <v>127</v>
      </c>
      <c r="AC497" s="88">
        <v>192</v>
      </c>
      <c r="AD497" s="88">
        <v>574</v>
      </c>
      <c r="AE497" s="88">
        <v>1353</v>
      </c>
      <c r="AF497" s="89" t="s">
        <v>1548</v>
      </c>
      <c r="AG497" s="25" t="s">
        <v>1680</v>
      </c>
      <c r="AH497" s="88"/>
      <c r="AI497" s="88"/>
      <c r="AJ497" s="88"/>
      <c r="AK497" s="88"/>
      <c r="AL497" s="88"/>
      <c r="AM497" s="88"/>
      <c r="AN497" s="88"/>
      <c r="AO497" s="88" t="s">
        <v>127</v>
      </c>
      <c r="AP497" s="100"/>
      <c r="AQ497" s="101"/>
    </row>
    <row r="498" s="15" customFormat="1" ht="43" customHeight="1" spans="1:43">
      <c r="A498" s="83"/>
      <c r="B498" s="98" t="s">
        <v>1681</v>
      </c>
      <c r="C498" s="87" t="s">
        <v>1682</v>
      </c>
      <c r="D498" s="98" t="s">
        <v>134</v>
      </c>
      <c r="E498" s="98" t="s">
        <v>474</v>
      </c>
      <c r="F498" s="89" t="s">
        <v>129</v>
      </c>
      <c r="G498" s="89" t="s">
        <v>1230</v>
      </c>
      <c r="H498" s="89" t="s">
        <v>1547</v>
      </c>
      <c r="I498" s="99">
        <v>377</v>
      </c>
      <c r="J498" s="89"/>
      <c r="K498" s="89"/>
      <c r="L498" s="89"/>
      <c r="M498" s="89"/>
      <c r="N498" s="89"/>
      <c r="O498" s="99">
        <v>377</v>
      </c>
      <c r="P498" s="89"/>
      <c r="Q498" s="89"/>
      <c r="R498" s="89"/>
      <c r="S498" s="89"/>
      <c r="T498" s="89"/>
      <c r="U498" s="89"/>
      <c r="V498" s="89"/>
      <c r="W498" s="89" t="s">
        <v>126</v>
      </c>
      <c r="X498" s="89" t="s">
        <v>108</v>
      </c>
      <c r="Y498" s="88" t="s">
        <v>127</v>
      </c>
      <c r="Z498" s="88" t="s">
        <v>127</v>
      </c>
      <c r="AA498" s="88" t="s">
        <v>127</v>
      </c>
      <c r="AB498" s="88" t="s">
        <v>127</v>
      </c>
      <c r="AC498" s="88">
        <v>192</v>
      </c>
      <c r="AD498" s="88">
        <v>574</v>
      </c>
      <c r="AE498" s="88">
        <v>1353</v>
      </c>
      <c r="AF498" s="89" t="s">
        <v>1548</v>
      </c>
      <c r="AG498" s="25" t="s">
        <v>1683</v>
      </c>
      <c r="AH498" s="88"/>
      <c r="AI498" s="88"/>
      <c r="AJ498" s="88"/>
      <c r="AK498" s="88"/>
      <c r="AL498" s="88"/>
      <c r="AM498" s="88"/>
      <c r="AN498" s="88"/>
      <c r="AO498" s="88" t="s">
        <v>127</v>
      </c>
      <c r="AP498" s="100"/>
      <c r="AQ498" s="101"/>
    </row>
    <row r="499" s="15" customFormat="1" ht="43" customHeight="1" spans="1:43">
      <c r="A499" s="83"/>
      <c r="B499" s="98" t="s">
        <v>1684</v>
      </c>
      <c r="C499" s="87" t="s">
        <v>1685</v>
      </c>
      <c r="D499" s="98" t="s">
        <v>134</v>
      </c>
      <c r="E499" s="98" t="s">
        <v>143</v>
      </c>
      <c r="F499" s="89" t="s">
        <v>129</v>
      </c>
      <c r="G499" s="89" t="s">
        <v>1230</v>
      </c>
      <c r="H499" s="89" t="s">
        <v>1547</v>
      </c>
      <c r="I499" s="99">
        <v>299</v>
      </c>
      <c r="J499" s="89"/>
      <c r="K499" s="89"/>
      <c r="L499" s="89"/>
      <c r="M499" s="89"/>
      <c r="N499" s="89"/>
      <c r="O499" s="99">
        <v>299</v>
      </c>
      <c r="P499" s="89"/>
      <c r="Q499" s="89"/>
      <c r="R499" s="89"/>
      <c r="S499" s="89"/>
      <c r="T499" s="89"/>
      <c r="U499" s="89"/>
      <c r="V499" s="89"/>
      <c r="W499" s="89" t="s">
        <v>126</v>
      </c>
      <c r="X499" s="89" t="s">
        <v>108</v>
      </c>
      <c r="Y499" s="88" t="s">
        <v>127</v>
      </c>
      <c r="Z499" s="88" t="s">
        <v>127</v>
      </c>
      <c r="AA499" s="88" t="s">
        <v>127</v>
      </c>
      <c r="AB499" s="88" t="s">
        <v>127</v>
      </c>
      <c r="AC499" s="88">
        <v>156</v>
      </c>
      <c r="AD499" s="88">
        <v>495</v>
      </c>
      <c r="AE499" s="88">
        <v>2407</v>
      </c>
      <c r="AF499" s="89" t="s">
        <v>1548</v>
      </c>
      <c r="AG499" s="25" t="s">
        <v>1686</v>
      </c>
      <c r="AH499" s="88"/>
      <c r="AI499" s="88"/>
      <c r="AJ499" s="88"/>
      <c r="AK499" s="88"/>
      <c r="AL499" s="88"/>
      <c r="AM499" s="88"/>
      <c r="AN499" s="88"/>
      <c r="AO499" s="88" t="s">
        <v>127</v>
      </c>
      <c r="AP499" s="100"/>
      <c r="AQ499" s="101"/>
    </row>
    <row r="500" s="15" customFormat="1" ht="43" customHeight="1" spans="1:43">
      <c r="A500" s="26"/>
      <c r="B500" s="98" t="s">
        <v>1631</v>
      </c>
      <c r="C500" s="87" t="s">
        <v>1679</v>
      </c>
      <c r="D500" s="98" t="s">
        <v>134</v>
      </c>
      <c r="E500" s="98" t="s">
        <v>143</v>
      </c>
      <c r="F500" s="89" t="s">
        <v>129</v>
      </c>
      <c r="G500" s="89" t="s">
        <v>1230</v>
      </c>
      <c r="H500" s="89" t="s">
        <v>1547</v>
      </c>
      <c r="I500" s="99">
        <v>240.5</v>
      </c>
      <c r="J500" s="88"/>
      <c r="K500" s="88"/>
      <c r="L500" s="88"/>
      <c r="M500" s="88"/>
      <c r="N500" s="88"/>
      <c r="O500" s="99">
        <v>240.5</v>
      </c>
      <c r="P500" s="88"/>
      <c r="Q500" s="88"/>
      <c r="R500" s="88"/>
      <c r="S500" s="88"/>
      <c r="T500" s="88"/>
      <c r="U500" s="88"/>
      <c r="V500" s="88"/>
      <c r="W500" s="88" t="s">
        <v>126</v>
      </c>
      <c r="X500" s="89" t="s">
        <v>108</v>
      </c>
      <c r="Y500" s="88" t="s">
        <v>127</v>
      </c>
      <c r="Z500" s="88" t="s">
        <v>127</v>
      </c>
      <c r="AA500" s="88" t="s">
        <v>127</v>
      </c>
      <c r="AB500" s="88" t="s">
        <v>127</v>
      </c>
      <c r="AC500" s="88">
        <v>156</v>
      </c>
      <c r="AD500" s="88">
        <v>495</v>
      </c>
      <c r="AE500" s="88">
        <v>2407</v>
      </c>
      <c r="AF500" s="88" t="s">
        <v>1548</v>
      </c>
      <c r="AG500" s="25" t="s">
        <v>1687</v>
      </c>
      <c r="AH500" s="88"/>
      <c r="AI500" s="88"/>
      <c r="AJ500" s="88"/>
      <c r="AK500" s="88"/>
      <c r="AL500" s="88"/>
      <c r="AM500" s="88"/>
      <c r="AN500" s="88"/>
      <c r="AO500" s="89" t="s">
        <v>127</v>
      </c>
      <c r="AP500" s="100"/>
      <c r="AQ500" s="101"/>
    </row>
    <row r="501" s="15" customFormat="1" ht="43" customHeight="1" spans="1:43">
      <c r="A501" s="25"/>
      <c r="B501" s="98" t="s">
        <v>1688</v>
      </c>
      <c r="C501" s="87" t="s">
        <v>1689</v>
      </c>
      <c r="D501" s="98" t="s">
        <v>134</v>
      </c>
      <c r="E501" s="98" t="s">
        <v>166</v>
      </c>
      <c r="F501" s="89" t="s">
        <v>129</v>
      </c>
      <c r="G501" s="89" t="s">
        <v>1230</v>
      </c>
      <c r="H501" s="89" t="s">
        <v>1547</v>
      </c>
      <c r="I501" s="99">
        <v>91</v>
      </c>
      <c r="J501" s="88"/>
      <c r="K501" s="88"/>
      <c r="L501" s="88"/>
      <c r="M501" s="88"/>
      <c r="N501" s="88"/>
      <c r="O501" s="99">
        <v>91</v>
      </c>
      <c r="P501" s="88"/>
      <c r="Q501" s="88"/>
      <c r="R501" s="88"/>
      <c r="S501" s="88"/>
      <c r="T501" s="88"/>
      <c r="U501" s="88"/>
      <c r="V501" s="88"/>
      <c r="W501" s="88" t="s">
        <v>126</v>
      </c>
      <c r="X501" s="89" t="s">
        <v>108</v>
      </c>
      <c r="Y501" s="88" t="s">
        <v>127</v>
      </c>
      <c r="Z501" s="88" t="s">
        <v>127</v>
      </c>
      <c r="AA501" s="88" t="s">
        <v>127</v>
      </c>
      <c r="AB501" s="88" t="s">
        <v>127</v>
      </c>
      <c r="AC501" s="88">
        <v>417</v>
      </c>
      <c r="AD501" s="88">
        <v>1377</v>
      </c>
      <c r="AE501" s="88">
        <v>3591</v>
      </c>
      <c r="AF501" s="88" t="s">
        <v>1548</v>
      </c>
      <c r="AG501" s="88" t="s">
        <v>1690</v>
      </c>
      <c r="AH501" s="88"/>
      <c r="AI501" s="88"/>
      <c r="AJ501" s="88"/>
      <c r="AK501" s="88"/>
      <c r="AL501" s="88"/>
      <c r="AM501" s="88"/>
      <c r="AN501" s="88"/>
      <c r="AO501" s="89" t="s">
        <v>127</v>
      </c>
      <c r="AP501" s="102"/>
      <c r="AQ501" s="102"/>
    </row>
    <row r="502" s="15" customFormat="1" ht="43" customHeight="1" spans="1:43">
      <c r="A502" s="25"/>
      <c r="B502" s="98" t="s">
        <v>1691</v>
      </c>
      <c r="C502" s="87" t="s">
        <v>1692</v>
      </c>
      <c r="D502" s="98" t="s">
        <v>134</v>
      </c>
      <c r="E502" s="98" t="s">
        <v>454</v>
      </c>
      <c r="F502" s="89" t="s">
        <v>129</v>
      </c>
      <c r="G502" s="89" t="s">
        <v>1230</v>
      </c>
      <c r="H502" s="89" t="s">
        <v>1547</v>
      </c>
      <c r="I502" s="99">
        <v>325</v>
      </c>
      <c r="J502" s="88"/>
      <c r="K502" s="88"/>
      <c r="L502" s="88"/>
      <c r="M502" s="88"/>
      <c r="N502" s="88"/>
      <c r="O502" s="99">
        <v>325</v>
      </c>
      <c r="P502" s="88"/>
      <c r="Q502" s="88"/>
      <c r="R502" s="88"/>
      <c r="S502" s="88"/>
      <c r="T502" s="88"/>
      <c r="U502" s="88"/>
      <c r="V502" s="88"/>
      <c r="W502" s="88" t="s">
        <v>126</v>
      </c>
      <c r="X502" s="89" t="s">
        <v>108</v>
      </c>
      <c r="Y502" s="88" t="s">
        <v>108</v>
      </c>
      <c r="Z502" s="88" t="s">
        <v>127</v>
      </c>
      <c r="AA502" s="88" t="s">
        <v>127</v>
      </c>
      <c r="AB502" s="88" t="s">
        <v>127</v>
      </c>
      <c r="AC502" s="88">
        <v>141</v>
      </c>
      <c r="AD502" s="88">
        <v>464</v>
      </c>
      <c r="AE502" s="88">
        <v>1223</v>
      </c>
      <c r="AF502" s="88" t="s">
        <v>1548</v>
      </c>
      <c r="AG502" s="88" t="s">
        <v>1693</v>
      </c>
      <c r="AH502" s="88"/>
      <c r="AI502" s="88"/>
      <c r="AJ502" s="88"/>
      <c r="AK502" s="88"/>
      <c r="AL502" s="88"/>
      <c r="AM502" s="88"/>
      <c r="AN502" s="88"/>
      <c r="AO502" s="89" t="s">
        <v>127</v>
      </c>
      <c r="AP502" s="102"/>
      <c r="AQ502" s="102"/>
    </row>
    <row r="503" s="15" customFormat="1" ht="43" customHeight="1" spans="1:43">
      <c r="A503" s="25"/>
      <c r="B503" s="98" t="s">
        <v>1694</v>
      </c>
      <c r="C503" s="87" t="s">
        <v>1695</v>
      </c>
      <c r="D503" s="98" t="s">
        <v>134</v>
      </c>
      <c r="E503" s="98" t="s">
        <v>454</v>
      </c>
      <c r="F503" s="89" t="s">
        <v>129</v>
      </c>
      <c r="G503" s="89" t="s">
        <v>1230</v>
      </c>
      <c r="H503" s="89" t="s">
        <v>1547</v>
      </c>
      <c r="I503" s="99">
        <v>253.5</v>
      </c>
      <c r="J503" s="88"/>
      <c r="K503" s="88"/>
      <c r="L503" s="88"/>
      <c r="M503" s="88"/>
      <c r="N503" s="88"/>
      <c r="O503" s="99">
        <v>253.5</v>
      </c>
      <c r="P503" s="88"/>
      <c r="Q503" s="88"/>
      <c r="R503" s="88"/>
      <c r="S503" s="88"/>
      <c r="T503" s="88"/>
      <c r="U503" s="88"/>
      <c r="V503" s="88"/>
      <c r="W503" s="88" t="s">
        <v>126</v>
      </c>
      <c r="X503" s="89" t="s">
        <v>108</v>
      </c>
      <c r="Y503" s="88" t="s">
        <v>108</v>
      </c>
      <c r="Z503" s="88" t="s">
        <v>127</v>
      </c>
      <c r="AA503" s="88" t="s">
        <v>127</v>
      </c>
      <c r="AB503" s="88" t="s">
        <v>127</v>
      </c>
      <c r="AC503" s="88">
        <v>141</v>
      </c>
      <c r="AD503" s="88">
        <v>464</v>
      </c>
      <c r="AE503" s="88">
        <v>1223</v>
      </c>
      <c r="AF503" s="88" t="s">
        <v>1548</v>
      </c>
      <c r="AG503" s="88" t="s">
        <v>1696</v>
      </c>
      <c r="AH503" s="88"/>
      <c r="AI503" s="88"/>
      <c r="AJ503" s="88"/>
      <c r="AK503" s="88"/>
      <c r="AL503" s="88"/>
      <c r="AM503" s="88"/>
      <c r="AN503" s="88"/>
      <c r="AO503" s="89" t="s">
        <v>127</v>
      </c>
      <c r="AP503" s="102"/>
      <c r="AQ503" s="102"/>
    </row>
    <row r="504" s="15" customFormat="1" ht="43" customHeight="1" spans="1:43">
      <c r="A504" s="25"/>
      <c r="B504" s="98" t="s">
        <v>1697</v>
      </c>
      <c r="C504" s="87" t="s">
        <v>1698</v>
      </c>
      <c r="D504" s="98" t="s">
        <v>134</v>
      </c>
      <c r="E504" s="98" t="s">
        <v>454</v>
      </c>
      <c r="F504" s="89" t="s">
        <v>129</v>
      </c>
      <c r="G504" s="89" t="s">
        <v>1230</v>
      </c>
      <c r="H504" s="89" t="s">
        <v>1547</v>
      </c>
      <c r="I504" s="99">
        <v>409.5</v>
      </c>
      <c r="J504" s="88"/>
      <c r="K504" s="88"/>
      <c r="L504" s="88"/>
      <c r="M504" s="88"/>
      <c r="N504" s="88"/>
      <c r="O504" s="99">
        <v>409.5</v>
      </c>
      <c r="P504" s="88"/>
      <c r="Q504" s="88"/>
      <c r="R504" s="88"/>
      <c r="S504" s="88"/>
      <c r="T504" s="88"/>
      <c r="U504" s="88"/>
      <c r="V504" s="88"/>
      <c r="W504" s="88" t="s">
        <v>126</v>
      </c>
      <c r="X504" s="89" t="s">
        <v>108</v>
      </c>
      <c r="Y504" s="88" t="s">
        <v>108</v>
      </c>
      <c r="Z504" s="88" t="s">
        <v>127</v>
      </c>
      <c r="AA504" s="88" t="s">
        <v>127</v>
      </c>
      <c r="AB504" s="88" t="s">
        <v>127</v>
      </c>
      <c r="AC504" s="88">
        <v>141</v>
      </c>
      <c r="AD504" s="88">
        <v>464</v>
      </c>
      <c r="AE504" s="88">
        <v>1223</v>
      </c>
      <c r="AF504" s="88" t="s">
        <v>1548</v>
      </c>
      <c r="AG504" s="88" t="s">
        <v>1699</v>
      </c>
      <c r="AH504" s="88"/>
      <c r="AI504" s="88"/>
      <c r="AJ504" s="88"/>
      <c r="AK504" s="88"/>
      <c r="AL504" s="88"/>
      <c r="AM504" s="88"/>
      <c r="AN504" s="88"/>
      <c r="AO504" s="89" t="s">
        <v>127</v>
      </c>
      <c r="AP504" s="102"/>
      <c r="AQ504" s="102"/>
    </row>
    <row r="505" s="15" customFormat="1" ht="43" customHeight="1" spans="1:43">
      <c r="A505" s="25"/>
      <c r="B505" s="98" t="s">
        <v>1700</v>
      </c>
      <c r="C505" s="87" t="s">
        <v>1701</v>
      </c>
      <c r="D505" s="98" t="s">
        <v>191</v>
      </c>
      <c r="E505" s="98" t="s">
        <v>253</v>
      </c>
      <c r="F505" s="89" t="s">
        <v>129</v>
      </c>
      <c r="G505" s="89" t="s">
        <v>1230</v>
      </c>
      <c r="H505" s="89" t="s">
        <v>1547</v>
      </c>
      <c r="I505" s="99">
        <v>144.3</v>
      </c>
      <c r="J505" s="88"/>
      <c r="K505" s="88"/>
      <c r="L505" s="88"/>
      <c r="M505" s="88"/>
      <c r="N505" s="88"/>
      <c r="O505" s="99">
        <v>144.3</v>
      </c>
      <c r="P505" s="88"/>
      <c r="Q505" s="88"/>
      <c r="R505" s="88"/>
      <c r="S505" s="88"/>
      <c r="T505" s="88"/>
      <c r="U505" s="88"/>
      <c r="V505" s="88"/>
      <c r="W505" s="88" t="s">
        <v>126</v>
      </c>
      <c r="X505" s="89" t="s">
        <v>108</v>
      </c>
      <c r="Y505" s="88" t="s">
        <v>108</v>
      </c>
      <c r="Z505" s="88" t="s">
        <v>127</v>
      </c>
      <c r="AA505" s="88" t="s">
        <v>127</v>
      </c>
      <c r="AB505" s="88" t="s">
        <v>127</v>
      </c>
      <c r="AC505" s="88">
        <v>160</v>
      </c>
      <c r="AD505" s="88">
        <v>412</v>
      </c>
      <c r="AE505" s="88">
        <v>1100</v>
      </c>
      <c r="AF505" s="88" t="s">
        <v>1548</v>
      </c>
      <c r="AG505" s="88" t="s">
        <v>1702</v>
      </c>
      <c r="AH505" s="88"/>
      <c r="AI505" s="88"/>
      <c r="AJ505" s="88"/>
      <c r="AK505" s="88"/>
      <c r="AL505" s="88"/>
      <c r="AM505" s="88"/>
      <c r="AN505" s="88"/>
      <c r="AO505" s="89" t="s">
        <v>127</v>
      </c>
      <c r="AP505" s="102"/>
      <c r="AQ505" s="102"/>
    </row>
    <row r="506" s="15" customFormat="1" ht="43" customHeight="1" spans="1:43">
      <c r="A506" s="25"/>
      <c r="B506" s="98" t="s">
        <v>1703</v>
      </c>
      <c r="C506" s="87" t="s">
        <v>1704</v>
      </c>
      <c r="D506" s="98" t="s">
        <v>191</v>
      </c>
      <c r="E506" s="98" t="s">
        <v>1705</v>
      </c>
      <c r="F506" s="89" t="s">
        <v>129</v>
      </c>
      <c r="G506" s="89" t="s">
        <v>1230</v>
      </c>
      <c r="H506" s="89" t="s">
        <v>1547</v>
      </c>
      <c r="I506" s="99">
        <v>217.75</v>
      </c>
      <c r="J506" s="88"/>
      <c r="K506" s="88"/>
      <c r="L506" s="88"/>
      <c r="M506" s="88"/>
      <c r="N506" s="88"/>
      <c r="O506" s="99">
        <v>217.75</v>
      </c>
      <c r="P506" s="88"/>
      <c r="Q506" s="88"/>
      <c r="R506" s="88"/>
      <c r="S506" s="88"/>
      <c r="T506" s="88"/>
      <c r="U506" s="88"/>
      <c r="V506" s="88"/>
      <c r="W506" s="88" t="s">
        <v>126</v>
      </c>
      <c r="X506" s="89" t="s">
        <v>108</v>
      </c>
      <c r="Y506" s="88" t="s">
        <v>127</v>
      </c>
      <c r="Z506" s="88" t="s">
        <v>127</v>
      </c>
      <c r="AA506" s="88" t="s">
        <v>127</v>
      </c>
      <c r="AB506" s="88" t="s">
        <v>127</v>
      </c>
      <c r="AC506" s="88">
        <v>121</v>
      </c>
      <c r="AD506" s="88">
        <v>335</v>
      </c>
      <c r="AE506" s="88">
        <v>1743</v>
      </c>
      <c r="AF506" s="88" t="s">
        <v>1548</v>
      </c>
      <c r="AG506" s="88" t="s">
        <v>1706</v>
      </c>
      <c r="AH506" s="88"/>
      <c r="AI506" s="88"/>
      <c r="AJ506" s="88"/>
      <c r="AK506" s="88"/>
      <c r="AL506" s="88"/>
      <c r="AM506" s="88"/>
      <c r="AN506" s="88"/>
      <c r="AO506" s="89" t="s">
        <v>127</v>
      </c>
      <c r="AP506" s="102"/>
      <c r="AQ506" s="102"/>
    </row>
    <row r="507" s="15" customFormat="1" ht="43" customHeight="1" spans="1:43">
      <c r="A507" s="25"/>
      <c r="B507" s="98" t="s">
        <v>1707</v>
      </c>
      <c r="C507" s="87" t="s">
        <v>1708</v>
      </c>
      <c r="D507" s="98" t="s">
        <v>152</v>
      </c>
      <c r="E507" s="98" t="s">
        <v>1546</v>
      </c>
      <c r="F507" s="89" t="s">
        <v>129</v>
      </c>
      <c r="G507" s="89" t="s">
        <v>1230</v>
      </c>
      <c r="H507" s="89" t="s">
        <v>1547</v>
      </c>
      <c r="I507" s="99">
        <v>136.5</v>
      </c>
      <c r="J507" s="88"/>
      <c r="K507" s="88"/>
      <c r="L507" s="88"/>
      <c r="M507" s="88"/>
      <c r="N507" s="88"/>
      <c r="O507" s="99">
        <v>136.5</v>
      </c>
      <c r="P507" s="88"/>
      <c r="Q507" s="88"/>
      <c r="R507" s="88"/>
      <c r="S507" s="88"/>
      <c r="T507" s="88"/>
      <c r="U507" s="88"/>
      <c r="V507" s="88"/>
      <c r="W507" s="88" t="s">
        <v>126</v>
      </c>
      <c r="X507" s="89" t="s">
        <v>108</v>
      </c>
      <c r="Y507" s="88" t="s">
        <v>127</v>
      </c>
      <c r="Z507" s="88" t="s">
        <v>127</v>
      </c>
      <c r="AA507" s="88" t="s">
        <v>127</v>
      </c>
      <c r="AB507" s="88" t="s">
        <v>127</v>
      </c>
      <c r="AC507" s="88">
        <v>28</v>
      </c>
      <c r="AD507" s="88">
        <v>72</v>
      </c>
      <c r="AE507" s="88">
        <v>862</v>
      </c>
      <c r="AF507" s="88" t="s">
        <v>1548</v>
      </c>
      <c r="AG507" s="88" t="s">
        <v>1709</v>
      </c>
      <c r="AH507" s="88"/>
      <c r="AI507" s="88"/>
      <c r="AJ507" s="88"/>
      <c r="AK507" s="88"/>
      <c r="AL507" s="88"/>
      <c r="AM507" s="88"/>
      <c r="AN507" s="88"/>
      <c r="AO507" s="89" t="s">
        <v>127</v>
      </c>
      <c r="AP507" s="102"/>
      <c r="AQ507" s="102"/>
    </row>
    <row r="508" s="15" customFormat="1" ht="43" customHeight="1" spans="1:43">
      <c r="A508" s="25"/>
      <c r="B508" s="98" t="s">
        <v>1710</v>
      </c>
      <c r="C508" s="87" t="s">
        <v>1654</v>
      </c>
      <c r="D508" s="98" t="s">
        <v>152</v>
      </c>
      <c r="E508" s="98" t="s">
        <v>1546</v>
      </c>
      <c r="F508" s="89" t="s">
        <v>129</v>
      </c>
      <c r="G508" s="89" t="s">
        <v>1230</v>
      </c>
      <c r="H508" s="89" t="s">
        <v>1547</v>
      </c>
      <c r="I508" s="99">
        <v>117</v>
      </c>
      <c r="J508" s="88"/>
      <c r="K508" s="88"/>
      <c r="L508" s="88"/>
      <c r="M508" s="88"/>
      <c r="N508" s="88"/>
      <c r="O508" s="99">
        <v>117</v>
      </c>
      <c r="P508" s="88"/>
      <c r="Q508" s="88"/>
      <c r="R508" s="88"/>
      <c r="S508" s="88"/>
      <c r="T508" s="88"/>
      <c r="U508" s="88"/>
      <c r="V508" s="88"/>
      <c r="W508" s="88" t="s">
        <v>126</v>
      </c>
      <c r="X508" s="89" t="s">
        <v>108</v>
      </c>
      <c r="Y508" s="88" t="s">
        <v>127</v>
      </c>
      <c r="Z508" s="88" t="s">
        <v>127</v>
      </c>
      <c r="AA508" s="88" t="s">
        <v>127</v>
      </c>
      <c r="AB508" s="88" t="s">
        <v>127</v>
      </c>
      <c r="AC508" s="88">
        <v>28</v>
      </c>
      <c r="AD508" s="88">
        <v>72</v>
      </c>
      <c r="AE508" s="88">
        <v>862</v>
      </c>
      <c r="AF508" s="88" t="s">
        <v>1548</v>
      </c>
      <c r="AG508" s="88" t="s">
        <v>1711</v>
      </c>
      <c r="AH508" s="88"/>
      <c r="AI508" s="88"/>
      <c r="AJ508" s="88"/>
      <c r="AK508" s="88"/>
      <c r="AL508" s="88"/>
      <c r="AM508" s="88"/>
      <c r="AN508" s="88"/>
      <c r="AO508" s="89" t="s">
        <v>127</v>
      </c>
      <c r="AP508" s="102"/>
      <c r="AQ508" s="102"/>
    </row>
    <row r="509" s="15" customFormat="1" ht="43" customHeight="1" spans="1:43">
      <c r="A509" s="25"/>
      <c r="B509" s="98" t="s">
        <v>1712</v>
      </c>
      <c r="C509" s="87" t="s">
        <v>1713</v>
      </c>
      <c r="D509" s="98" t="s">
        <v>218</v>
      </c>
      <c r="E509" s="98" t="s">
        <v>224</v>
      </c>
      <c r="F509" s="89" t="s">
        <v>129</v>
      </c>
      <c r="G509" s="89" t="s">
        <v>1230</v>
      </c>
      <c r="H509" s="89" t="s">
        <v>1547</v>
      </c>
      <c r="I509" s="99">
        <v>520</v>
      </c>
      <c r="J509" s="88"/>
      <c r="K509" s="88"/>
      <c r="L509" s="88"/>
      <c r="M509" s="88"/>
      <c r="N509" s="88"/>
      <c r="O509" s="99">
        <v>520</v>
      </c>
      <c r="P509" s="88"/>
      <c r="Q509" s="88"/>
      <c r="R509" s="88"/>
      <c r="S509" s="88"/>
      <c r="T509" s="88"/>
      <c r="U509" s="88"/>
      <c r="V509" s="88"/>
      <c r="W509" s="88" t="s">
        <v>126</v>
      </c>
      <c r="X509" s="89" t="s">
        <v>108</v>
      </c>
      <c r="Y509" s="88" t="s">
        <v>108</v>
      </c>
      <c r="Z509" s="88" t="s">
        <v>127</v>
      </c>
      <c r="AA509" s="88" t="s">
        <v>127</v>
      </c>
      <c r="AB509" s="88" t="s">
        <v>127</v>
      </c>
      <c r="AC509" s="88">
        <v>128</v>
      </c>
      <c r="AD509" s="88">
        <v>331</v>
      </c>
      <c r="AE509" s="88">
        <v>1512</v>
      </c>
      <c r="AF509" s="88" t="s">
        <v>1548</v>
      </c>
      <c r="AG509" s="88" t="s">
        <v>1714</v>
      </c>
      <c r="AH509" s="88"/>
      <c r="AI509" s="88"/>
      <c r="AJ509" s="88"/>
      <c r="AK509" s="88"/>
      <c r="AL509" s="88"/>
      <c r="AM509" s="88"/>
      <c r="AN509" s="88"/>
      <c r="AO509" s="89" t="s">
        <v>127</v>
      </c>
      <c r="AP509" s="102"/>
      <c r="AQ509" s="102"/>
    </row>
    <row r="510" s="15" customFormat="1" ht="43" customHeight="1" spans="1:43">
      <c r="A510" s="25"/>
      <c r="B510" s="98" t="s">
        <v>1715</v>
      </c>
      <c r="C510" s="87" t="s">
        <v>1657</v>
      </c>
      <c r="D510" s="98" t="s">
        <v>218</v>
      </c>
      <c r="E510" s="98" t="s">
        <v>224</v>
      </c>
      <c r="F510" s="89" t="s">
        <v>129</v>
      </c>
      <c r="G510" s="89" t="s">
        <v>1230</v>
      </c>
      <c r="H510" s="89" t="s">
        <v>1547</v>
      </c>
      <c r="I510" s="99">
        <v>130</v>
      </c>
      <c r="J510" s="88"/>
      <c r="K510" s="88"/>
      <c r="L510" s="88"/>
      <c r="M510" s="88"/>
      <c r="N510" s="88"/>
      <c r="O510" s="99">
        <v>130</v>
      </c>
      <c r="P510" s="88"/>
      <c r="Q510" s="88"/>
      <c r="R510" s="88"/>
      <c r="S510" s="88"/>
      <c r="T510" s="88"/>
      <c r="U510" s="88"/>
      <c r="V510" s="88"/>
      <c r="W510" s="88" t="s">
        <v>126</v>
      </c>
      <c r="X510" s="89" t="s">
        <v>108</v>
      </c>
      <c r="Y510" s="88" t="s">
        <v>108</v>
      </c>
      <c r="Z510" s="88" t="s">
        <v>127</v>
      </c>
      <c r="AA510" s="88" t="s">
        <v>127</v>
      </c>
      <c r="AB510" s="88" t="s">
        <v>127</v>
      </c>
      <c r="AC510" s="88">
        <v>128</v>
      </c>
      <c r="AD510" s="88">
        <v>331</v>
      </c>
      <c r="AE510" s="88">
        <v>1512</v>
      </c>
      <c r="AF510" s="88" t="s">
        <v>1548</v>
      </c>
      <c r="AG510" s="88" t="s">
        <v>1716</v>
      </c>
      <c r="AH510" s="88"/>
      <c r="AI510" s="88"/>
      <c r="AJ510" s="88"/>
      <c r="AK510" s="88"/>
      <c r="AL510" s="88"/>
      <c r="AM510" s="88"/>
      <c r="AN510" s="88"/>
      <c r="AO510" s="89" t="s">
        <v>127</v>
      </c>
      <c r="AP510" s="102"/>
      <c r="AQ510" s="102"/>
    </row>
    <row r="511" s="15" customFormat="1" ht="43" customHeight="1" spans="1:43">
      <c r="A511" s="25"/>
      <c r="B511" s="98" t="s">
        <v>1717</v>
      </c>
      <c r="C511" s="87" t="s">
        <v>1657</v>
      </c>
      <c r="D511" s="98" t="s">
        <v>218</v>
      </c>
      <c r="E511" s="98" t="s">
        <v>224</v>
      </c>
      <c r="F511" s="89" t="s">
        <v>129</v>
      </c>
      <c r="G511" s="89" t="s">
        <v>1230</v>
      </c>
      <c r="H511" s="89" t="s">
        <v>1547</v>
      </c>
      <c r="I511" s="99">
        <v>130</v>
      </c>
      <c r="J511" s="88"/>
      <c r="K511" s="88"/>
      <c r="L511" s="88"/>
      <c r="M511" s="88"/>
      <c r="N511" s="88"/>
      <c r="O511" s="99">
        <v>130</v>
      </c>
      <c r="P511" s="88"/>
      <c r="Q511" s="88"/>
      <c r="R511" s="88"/>
      <c r="S511" s="88"/>
      <c r="T511" s="88"/>
      <c r="U511" s="88"/>
      <c r="V511" s="88"/>
      <c r="W511" s="88" t="s">
        <v>126</v>
      </c>
      <c r="X511" s="89" t="s">
        <v>108</v>
      </c>
      <c r="Y511" s="88" t="s">
        <v>108</v>
      </c>
      <c r="Z511" s="88" t="s">
        <v>127</v>
      </c>
      <c r="AA511" s="88" t="s">
        <v>127</v>
      </c>
      <c r="AB511" s="88" t="s">
        <v>127</v>
      </c>
      <c r="AC511" s="88">
        <v>128</v>
      </c>
      <c r="AD511" s="88">
        <v>331</v>
      </c>
      <c r="AE511" s="88">
        <v>1512</v>
      </c>
      <c r="AF511" s="88" t="s">
        <v>1548</v>
      </c>
      <c r="AG511" s="88" t="s">
        <v>1716</v>
      </c>
      <c r="AH511" s="88"/>
      <c r="AI511" s="88"/>
      <c r="AJ511" s="88"/>
      <c r="AK511" s="88"/>
      <c r="AL511" s="88"/>
      <c r="AM511" s="88"/>
      <c r="AN511" s="88"/>
      <c r="AO511" s="89" t="s">
        <v>127</v>
      </c>
      <c r="AP511" s="102"/>
      <c r="AQ511" s="102"/>
    </row>
    <row r="512" s="15" customFormat="1" ht="43" customHeight="1" spans="1:43">
      <c r="A512" s="25"/>
      <c r="B512" s="98" t="s">
        <v>1718</v>
      </c>
      <c r="C512" s="87" t="s">
        <v>1708</v>
      </c>
      <c r="D512" s="98" t="s">
        <v>218</v>
      </c>
      <c r="E512" s="98" t="s">
        <v>224</v>
      </c>
      <c r="F512" s="89" t="s">
        <v>129</v>
      </c>
      <c r="G512" s="89" t="s">
        <v>1230</v>
      </c>
      <c r="H512" s="89" t="s">
        <v>1547</v>
      </c>
      <c r="I512" s="99">
        <v>130</v>
      </c>
      <c r="J512" s="88"/>
      <c r="K512" s="88"/>
      <c r="L512" s="88"/>
      <c r="M512" s="88"/>
      <c r="N512" s="88"/>
      <c r="O512" s="99">
        <v>130</v>
      </c>
      <c r="P512" s="88"/>
      <c r="Q512" s="88"/>
      <c r="R512" s="88"/>
      <c r="S512" s="88"/>
      <c r="T512" s="88"/>
      <c r="U512" s="88"/>
      <c r="V512" s="88"/>
      <c r="W512" s="88" t="s">
        <v>126</v>
      </c>
      <c r="X512" s="89" t="s">
        <v>108</v>
      </c>
      <c r="Y512" s="88" t="s">
        <v>108</v>
      </c>
      <c r="Z512" s="88" t="s">
        <v>127</v>
      </c>
      <c r="AA512" s="88" t="s">
        <v>127</v>
      </c>
      <c r="AB512" s="88" t="s">
        <v>127</v>
      </c>
      <c r="AC512" s="88">
        <v>128</v>
      </c>
      <c r="AD512" s="88">
        <v>331</v>
      </c>
      <c r="AE512" s="88">
        <v>1512</v>
      </c>
      <c r="AF512" s="88" t="s">
        <v>1548</v>
      </c>
      <c r="AG512" s="88" t="s">
        <v>1716</v>
      </c>
      <c r="AH512" s="88"/>
      <c r="AI512" s="88"/>
      <c r="AJ512" s="88"/>
      <c r="AK512" s="88"/>
      <c r="AL512" s="88"/>
      <c r="AM512" s="88"/>
      <c r="AN512" s="88"/>
      <c r="AO512" s="89" t="s">
        <v>127</v>
      </c>
      <c r="AP512" s="102"/>
      <c r="AQ512" s="102"/>
    </row>
    <row r="513" s="15" customFormat="1" ht="43" customHeight="1" spans="1:43">
      <c r="A513" s="25"/>
      <c r="B513" s="98" t="s">
        <v>1719</v>
      </c>
      <c r="C513" s="87" t="s">
        <v>1648</v>
      </c>
      <c r="D513" s="98" t="s">
        <v>218</v>
      </c>
      <c r="E513" s="98" t="s">
        <v>883</v>
      </c>
      <c r="F513" s="89" t="s">
        <v>129</v>
      </c>
      <c r="G513" s="89" t="s">
        <v>1230</v>
      </c>
      <c r="H513" s="89" t="s">
        <v>1547</v>
      </c>
      <c r="I513" s="99">
        <v>260</v>
      </c>
      <c r="J513" s="88"/>
      <c r="K513" s="88"/>
      <c r="L513" s="88"/>
      <c r="M513" s="88"/>
      <c r="N513" s="88"/>
      <c r="O513" s="99">
        <v>260</v>
      </c>
      <c r="P513" s="88"/>
      <c r="Q513" s="88"/>
      <c r="R513" s="88"/>
      <c r="S513" s="88"/>
      <c r="T513" s="88"/>
      <c r="U513" s="88"/>
      <c r="V513" s="88"/>
      <c r="W513" s="88" t="s">
        <v>126</v>
      </c>
      <c r="X513" s="89" t="s">
        <v>108</v>
      </c>
      <c r="Y513" s="88" t="s">
        <v>127</v>
      </c>
      <c r="Z513" s="88" t="s">
        <v>127</v>
      </c>
      <c r="AA513" s="88" t="s">
        <v>127</v>
      </c>
      <c r="AB513" s="88" t="s">
        <v>127</v>
      </c>
      <c r="AC513" s="88">
        <v>364</v>
      </c>
      <c r="AD513" s="88">
        <v>1140</v>
      </c>
      <c r="AE513" s="88">
        <v>3982</v>
      </c>
      <c r="AF513" s="88" t="s">
        <v>1548</v>
      </c>
      <c r="AG513" s="88" t="s">
        <v>1720</v>
      </c>
      <c r="AH513" s="88"/>
      <c r="AI513" s="88"/>
      <c r="AJ513" s="88"/>
      <c r="AK513" s="88"/>
      <c r="AL513" s="88"/>
      <c r="AM513" s="88"/>
      <c r="AN513" s="88"/>
      <c r="AO513" s="89" t="s">
        <v>127</v>
      </c>
      <c r="AP513" s="102"/>
      <c r="AQ513" s="102"/>
    </row>
    <row r="514" s="15" customFormat="1" ht="43" customHeight="1" spans="1:43">
      <c r="A514" s="25"/>
      <c r="B514" s="98" t="s">
        <v>1721</v>
      </c>
      <c r="C514" s="87" t="s">
        <v>1679</v>
      </c>
      <c r="D514" s="98" t="s">
        <v>218</v>
      </c>
      <c r="E514" s="98" t="s">
        <v>883</v>
      </c>
      <c r="F514" s="89" t="s">
        <v>129</v>
      </c>
      <c r="G514" s="89" t="s">
        <v>1230</v>
      </c>
      <c r="H514" s="89" t="s">
        <v>1547</v>
      </c>
      <c r="I514" s="99">
        <v>240.5</v>
      </c>
      <c r="J514" s="88"/>
      <c r="K514" s="88"/>
      <c r="L514" s="88"/>
      <c r="M514" s="88"/>
      <c r="N514" s="88"/>
      <c r="O514" s="99">
        <v>240.5</v>
      </c>
      <c r="P514" s="88"/>
      <c r="Q514" s="88"/>
      <c r="R514" s="88"/>
      <c r="S514" s="88"/>
      <c r="T514" s="88"/>
      <c r="U514" s="88"/>
      <c r="V514" s="88"/>
      <c r="W514" s="88" t="s">
        <v>126</v>
      </c>
      <c r="X514" s="89" t="s">
        <v>108</v>
      </c>
      <c r="Y514" s="88" t="s">
        <v>127</v>
      </c>
      <c r="Z514" s="88" t="s">
        <v>127</v>
      </c>
      <c r="AA514" s="88" t="s">
        <v>127</v>
      </c>
      <c r="AB514" s="88" t="s">
        <v>127</v>
      </c>
      <c r="AC514" s="88">
        <v>364</v>
      </c>
      <c r="AD514" s="88">
        <v>1140</v>
      </c>
      <c r="AE514" s="88">
        <v>3982</v>
      </c>
      <c r="AF514" s="88" t="s">
        <v>1548</v>
      </c>
      <c r="AG514" s="88" t="s">
        <v>1722</v>
      </c>
      <c r="AH514" s="88"/>
      <c r="AI514" s="88"/>
      <c r="AJ514" s="88"/>
      <c r="AK514" s="88"/>
      <c r="AL514" s="88"/>
      <c r="AM514" s="88"/>
      <c r="AN514" s="88"/>
      <c r="AO514" s="89" t="s">
        <v>127</v>
      </c>
      <c r="AP514" s="102"/>
      <c r="AQ514" s="102"/>
    </row>
    <row r="515" s="15" customFormat="1" ht="43" customHeight="1" spans="1:43">
      <c r="A515" s="25"/>
      <c r="B515" s="98" t="s">
        <v>1723</v>
      </c>
      <c r="C515" s="87" t="s">
        <v>1724</v>
      </c>
      <c r="D515" s="98" t="s">
        <v>218</v>
      </c>
      <c r="E515" s="98" t="s">
        <v>577</v>
      </c>
      <c r="F515" s="89" t="s">
        <v>129</v>
      </c>
      <c r="G515" s="89" t="s">
        <v>1230</v>
      </c>
      <c r="H515" s="89" t="s">
        <v>1547</v>
      </c>
      <c r="I515" s="99">
        <v>162.5</v>
      </c>
      <c r="J515" s="88"/>
      <c r="K515" s="88"/>
      <c r="L515" s="88"/>
      <c r="M515" s="88"/>
      <c r="N515" s="88"/>
      <c r="O515" s="99">
        <v>162.5</v>
      </c>
      <c r="P515" s="88"/>
      <c r="Q515" s="88"/>
      <c r="R515" s="88"/>
      <c r="S515" s="88"/>
      <c r="T515" s="88"/>
      <c r="U515" s="88"/>
      <c r="V515" s="88"/>
      <c r="W515" s="88" t="s">
        <v>126</v>
      </c>
      <c r="X515" s="89" t="s">
        <v>108</v>
      </c>
      <c r="Y515" s="88" t="s">
        <v>127</v>
      </c>
      <c r="Z515" s="88" t="s">
        <v>127</v>
      </c>
      <c r="AA515" s="88" t="s">
        <v>127</v>
      </c>
      <c r="AB515" s="88" t="s">
        <v>127</v>
      </c>
      <c r="AC515" s="88">
        <v>360</v>
      </c>
      <c r="AD515" s="88">
        <v>1119</v>
      </c>
      <c r="AE515" s="88">
        <v>2895</v>
      </c>
      <c r="AF515" s="88" t="s">
        <v>1548</v>
      </c>
      <c r="AG515" s="88" t="s">
        <v>1725</v>
      </c>
      <c r="AH515" s="88"/>
      <c r="AI515" s="88"/>
      <c r="AJ515" s="88"/>
      <c r="AK515" s="88"/>
      <c r="AL515" s="88"/>
      <c r="AM515" s="88"/>
      <c r="AN515" s="88"/>
      <c r="AO515" s="89" t="s">
        <v>127</v>
      </c>
      <c r="AP515" s="102"/>
      <c r="AQ515" s="102"/>
    </row>
    <row r="516" s="15" customFormat="1" ht="43" customHeight="1" spans="1:43">
      <c r="A516" s="25"/>
      <c r="B516" s="98" t="s">
        <v>1726</v>
      </c>
      <c r="C516" s="87" t="s">
        <v>1727</v>
      </c>
      <c r="D516" s="98" t="s">
        <v>218</v>
      </c>
      <c r="E516" s="98" t="s">
        <v>577</v>
      </c>
      <c r="F516" s="89" t="s">
        <v>129</v>
      </c>
      <c r="G516" s="89" t="s">
        <v>1230</v>
      </c>
      <c r="H516" s="89" t="s">
        <v>1547</v>
      </c>
      <c r="I516" s="99">
        <v>390</v>
      </c>
      <c r="J516" s="88"/>
      <c r="K516" s="88"/>
      <c r="L516" s="88"/>
      <c r="M516" s="88"/>
      <c r="N516" s="88"/>
      <c r="O516" s="99">
        <v>390</v>
      </c>
      <c r="P516" s="88"/>
      <c r="Q516" s="88"/>
      <c r="R516" s="88"/>
      <c r="S516" s="88"/>
      <c r="T516" s="88"/>
      <c r="U516" s="88"/>
      <c r="V516" s="88"/>
      <c r="W516" s="88" t="s">
        <v>126</v>
      </c>
      <c r="X516" s="89" t="s">
        <v>108</v>
      </c>
      <c r="Y516" s="88" t="s">
        <v>127</v>
      </c>
      <c r="Z516" s="88" t="s">
        <v>127</v>
      </c>
      <c r="AA516" s="88" t="s">
        <v>127</v>
      </c>
      <c r="AB516" s="88" t="s">
        <v>127</v>
      </c>
      <c r="AC516" s="88">
        <v>360</v>
      </c>
      <c r="AD516" s="88">
        <v>1119</v>
      </c>
      <c r="AE516" s="88">
        <v>2895</v>
      </c>
      <c r="AF516" s="88" t="s">
        <v>1548</v>
      </c>
      <c r="AG516" s="88" t="s">
        <v>1728</v>
      </c>
      <c r="AH516" s="88"/>
      <c r="AI516" s="88"/>
      <c r="AJ516" s="88"/>
      <c r="AK516" s="88"/>
      <c r="AL516" s="88"/>
      <c r="AM516" s="88"/>
      <c r="AN516" s="88"/>
      <c r="AO516" s="89" t="s">
        <v>127</v>
      </c>
      <c r="AP516" s="102"/>
      <c r="AQ516" s="102"/>
    </row>
    <row r="517" s="15" customFormat="1" ht="43" customHeight="1" spans="1:43">
      <c r="A517" s="25"/>
      <c r="B517" s="98" t="s">
        <v>1729</v>
      </c>
      <c r="C517" s="87" t="s">
        <v>1724</v>
      </c>
      <c r="D517" s="98" t="s">
        <v>794</v>
      </c>
      <c r="E517" s="98" t="s">
        <v>1056</v>
      </c>
      <c r="F517" s="89" t="s">
        <v>129</v>
      </c>
      <c r="G517" s="89" t="s">
        <v>1230</v>
      </c>
      <c r="H517" s="89" t="s">
        <v>1547</v>
      </c>
      <c r="I517" s="99">
        <v>162.5</v>
      </c>
      <c r="J517" s="88"/>
      <c r="K517" s="88"/>
      <c r="L517" s="88"/>
      <c r="M517" s="88"/>
      <c r="N517" s="88"/>
      <c r="O517" s="99">
        <v>162.5</v>
      </c>
      <c r="P517" s="88"/>
      <c r="Q517" s="88"/>
      <c r="R517" s="88"/>
      <c r="S517" s="88"/>
      <c r="T517" s="88"/>
      <c r="U517" s="88"/>
      <c r="V517" s="88"/>
      <c r="W517" s="88" t="s">
        <v>126</v>
      </c>
      <c r="X517" s="89" t="s">
        <v>108</v>
      </c>
      <c r="Y517" s="88" t="s">
        <v>127</v>
      </c>
      <c r="Z517" s="88" t="s">
        <v>127</v>
      </c>
      <c r="AA517" s="88" t="s">
        <v>127</v>
      </c>
      <c r="AB517" s="88" t="s">
        <v>127</v>
      </c>
      <c r="AC517" s="88">
        <v>92</v>
      </c>
      <c r="AD517" s="88">
        <v>260</v>
      </c>
      <c r="AE517" s="88">
        <v>1204</v>
      </c>
      <c r="AF517" s="88" t="s">
        <v>1548</v>
      </c>
      <c r="AG517" s="88" t="s">
        <v>1730</v>
      </c>
      <c r="AH517" s="88"/>
      <c r="AI517" s="88"/>
      <c r="AJ517" s="88"/>
      <c r="AK517" s="88"/>
      <c r="AL517" s="88"/>
      <c r="AM517" s="88"/>
      <c r="AN517" s="88"/>
      <c r="AO517" s="89" t="s">
        <v>127</v>
      </c>
      <c r="AP517" s="102"/>
      <c r="AQ517" s="102"/>
    </row>
    <row r="518" s="15" customFormat="1" ht="43" customHeight="1" spans="1:43">
      <c r="A518" s="25"/>
      <c r="B518" s="98" t="s">
        <v>1731</v>
      </c>
      <c r="C518" s="87" t="s">
        <v>1732</v>
      </c>
      <c r="D518" s="98" t="s">
        <v>794</v>
      </c>
      <c r="E518" s="98" t="s">
        <v>1051</v>
      </c>
      <c r="F518" s="89" t="s">
        <v>129</v>
      </c>
      <c r="G518" s="89" t="s">
        <v>1230</v>
      </c>
      <c r="H518" s="89" t="s">
        <v>1547</v>
      </c>
      <c r="I518" s="99">
        <v>13</v>
      </c>
      <c r="J518" s="88"/>
      <c r="K518" s="88"/>
      <c r="L518" s="88"/>
      <c r="M518" s="88"/>
      <c r="N518" s="88"/>
      <c r="O518" s="99">
        <v>13</v>
      </c>
      <c r="P518" s="88"/>
      <c r="Q518" s="88"/>
      <c r="R518" s="88"/>
      <c r="S518" s="88"/>
      <c r="T518" s="88"/>
      <c r="U518" s="88"/>
      <c r="V518" s="88"/>
      <c r="W518" s="88" t="s">
        <v>126</v>
      </c>
      <c r="X518" s="89" t="s">
        <v>108</v>
      </c>
      <c r="Y518" s="88" t="s">
        <v>127</v>
      </c>
      <c r="Z518" s="88" t="s">
        <v>127</v>
      </c>
      <c r="AA518" s="88" t="s">
        <v>127</v>
      </c>
      <c r="AB518" s="88" t="s">
        <v>127</v>
      </c>
      <c r="AC518" s="88">
        <v>88</v>
      </c>
      <c r="AD518" s="88">
        <v>285</v>
      </c>
      <c r="AE518" s="88">
        <v>1685</v>
      </c>
      <c r="AF518" s="88" t="s">
        <v>1548</v>
      </c>
      <c r="AG518" s="88" t="s">
        <v>1733</v>
      </c>
      <c r="AH518" s="88"/>
      <c r="AI518" s="88"/>
      <c r="AJ518" s="88"/>
      <c r="AK518" s="88"/>
      <c r="AL518" s="88"/>
      <c r="AM518" s="88"/>
      <c r="AN518" s="88"/>
      <c r="AO518" s="89" t="s">
        <v>127</v>
      </c>
      <c r="AP518" s="102"/>
      <c r="AQ518" s="102"/>
    </row>
    <row r="519" s="15" customFormat="1" ht="43" customHeight="1" spans="1:43">
      <c r="A519" s="25"/>
      <c r="B519" s="98" t="s">
        <v>1734</v>
      </c>
      <c r="C519" s="87" t="s">
        <v>1735</v>
      </c>
      <c r="D519" s="98" t="s">
        <v>794</v>
      </c>
      <c r="E519" s="98" t="s">
        <v>806</v>
      </c>
      <c r="F519" s="89" t="s">
        <v>129</v>
      </c>
      <c r="G519" s="89" t="s">
        <v>1230</v>
      </c>
      <c r="H519" s="89" t="s">
        <v>1547</v>
      </c>
      <c r="I519" s="99">
        <v>32.5</v>
      </c>
      <c r="J519" s="88"/>
      <c r="K519" s="88"/>
      <c r="L519" s="88"/>
      <c r="M519" s="88"/>
      <c r="N519" s="88"/>
      <c r="O519" s="99">
        <v>32.5</v>
      </c>
      <c r="P519" s="88"/>
      <c r="Q519" s="88"/>
      <c r="R519" s="88"/>
      <c r="S519" s="88"/>
      <c r="T519" s="88"/>
      <c r="U519" s="88"/>
      <c r="V519" s="88"/>
      <c r="W519" s="88" t="s">
        <v>126</v>
      </c>
      <c r="X519" s="89" t="s">
        <v>108</v>
      </c>
      <c r="Y519" s="88" t="s">
        <v>108</v>
      </c>
      <c r="Z519" s="88" t="s">
        <v>127</v>
      </c>
      <c r="AA519" s="88" t="s">
        <v>127</v>
      </c>
      <c r="AB519" s="88" t="s">
        <v>127</v>
      </c>
      <c r="AC519" s="88">
        <v>117</v>
      </c>
      <c r="AD519" s="88">
        <v>380</v>
      </c>
      <c r="AE519" s="88">
        <v>1171</v>
      </c>
      <c r="AF519" s="88" t="s">
        <v>1548</v>
      </c>
      <c r="AG519" s="88" t="s">
        <v>1736</v>
      </c>
      <c r="AH519" s="88"/>
      <c r="AI519" s="88"/>
      <c r="AJ519" s="88"/>
      <c r="AK519" s="88"/>
      <c r="AL519" s="88"/>
      <c r="AM519" s="88"/>
      <c r="AN519" s="88"/>
      <c r="AO519" s="89" t="s">
        <v>127</v>
      </c>
      <c r="AP519" s="102"/>
      <c r="AQ519" s="102"/>
    </row>
    <row r="520" s="15" customFormat="1" ht="43" customHeight="1" spans="1:43">
      <c r="A520" s="25"/>
      <c r="B520" s="98" t="s">
        <v>1737</v>
      </c>
      <c r="C520" s="87" t="s">
        <v>1663</v>
      </c>
      <c r="D520" s="98" t="s">
        <v>794</v>
      </c>
      <c r="E520" s="98" t="s">
        <v>806</v>
      </c>
      <c r="F520" s="89" t="s">
        <v>129</v>
      </c>
      <c r="G520" s="89" t="s">
        <v>1230</v>
      </c>
      <c r="H520" s="89" t="s">
        <v>1547</v>
      </c>
      <c r="I520" s="99">
        <v>39</v>
      </c>
      <c r="J520" s="88"/>
      <c r="K520" s="88"/>
      <c r="L520" s="88"/>
      <c r="M520" s="88"/>
      <c r="N520" s="88"/>
      <c r="O520" s="99">
        <v>39</v>
      </c>
      <c r="P520" s="88"/>
      <c r="Q520" s="88"/>
      <c r="R520" s="88"/>
      <c r="S520" s="88"/>
      <c r="T520" s="88"/>
      <c r="U520" s="88"/>
      <c r="V520" s="88"/>
      <c r="W520" s="88" t="s">
        <v>126</v>
      </c>
      <c r="X520" s="89" t="s">
        <v>108</v>
      </c>
      <c r="Y520" s="88" t="s">
        <v>108</v>
      </c>
      <c r="Z520" s="88" t="s">
        <v>127</v>
      </c>
      <c r="AA520" s="88" t="s">
        <v>127</v>
      </c>
      <c r="AB520" s="88" t="s">
        <v>127</v>
      </c>
      <c r="AC520" s="88">
        <v>117</v>
      </c>
      <c r="AD520" s="88">
        <v>380</v>
      </c>
      <c r="AE520" s="88">
        <v>1171</v>
      </c>
      <c r="AF520" s="88" t="s">
        <v>1548</v>
      </c>
      <c r="AG520" s="88" t="s">
        <v>1738</v>
      </c>
      <c r="AH520" s="88"/>
      <c r="AI520" s="88"/>
      <c r="AJ520" s="88"/>
      <c r="AK520" s="88"/>
      <c r="AL520" s="88"/>
      <c r="AM520" s="88"/>
      <c r="AN520" s="88"/>
      <c r="AO520" s="89" t="s">
        <v>127</v>
      </c>
      <c r="AP520" s="102"/>
      <c r="AQ520" s="102"/>
    </row>
    <row r="521" s="15" customFormat="1" ht="43" customHeight="1" spans="1:43">
      <c r="A521" s="25"/>
      <c r="B521" s="98" t="s">
        <v>1739</v>
      </c>
      <c r="C521" s="87" t="s">
        <v>1740</v>
      </c>
      <c r="D521" s="98" t="s">
        <v>794</v>
      </c>
      <c r="E521" s="98" t="s">
        <v>821</v>
      </c>
      <c r="F521" s="89" t="s">
        <v>129</v>
      </c>
      <c r="G521" s="89" t="s">
        <v>1230</v>
      </c>
      <c r="H521" s="89" t="s">
        <v>1547</v>
      </c>
      <c r="I521" s="99">
        <v>208</v>
      </c>
      <c r="J521" s="88"/>
      <c r="K521" s="88"/>
      <c r="L521" s="88"/>
      <c r="M521" s="88"/>
      <c r="N521" s="88"/>
      <c r="O521" s="99">
        <v>208</v>
      </c>
      <c r="P521" s="88"/>
      <c r="Q521" s="88"/>
      <c r="R521" s="88"/>
      <c r="S521" s="88"/>
      <c r="T521" s="88"/>
      <c r="U521" s="88"/>
      <c r="V521" s="88"/>
      <c r="W521" s="88" t="s">
        <v>126</v>
      </c>
      <c r="X521" s="89" t="s">
        <v>108</v>
      </c>
      <c r="Y521" s="88" t="s">
        <v>108</v>
      </c>
      <c r="Z521" s="88" t="s">
        <v>127</v>
      </c>
      <c r="AA521" s="88" t="s">
        <v>127</v>
      </c>
      <c r="AB521" s="88" t="s">
        <v>127</v>
      </c>
      <c r="AC521" s="88">
        <v>140</v>
      </c>
      <c r="AD521" s="88">
        <v>424</v>
      </c>
      <c r="AE521" s="88">
        <v>1183</v>
      </c>
      <c r="AF521" s="88" t="s">
        <v>1548</v>
      </c>
      <c r="AG521" s="88" t="s">
        <v>1741</v>
      </c>
      <c r="AH521" s="88"/>
      <c r="AI521" s="88"/>
      <c r="AJ521" s="88"/>
      <c r="AK521" s="88"/>
      <c r="AL521" s="88"/>
      <c r="AM521" s="88"/>
      <c r="AN521" s="88"/>
      <c r="AO521" s="89" t="s">
        <v>127</v>
      </c>
      <c r="AP521" s="102"/>
      <c r="AQ521" s="102"/>
    </row>
    <row r="522" s="15" customFormat="1" ht="43" customHeight="1" spans="1:43">
      <c r="A522" s="25"/>
      <c r="B522" s="98" t="s">
        <v>1742</v>
      </c>
      <c r="C522" s="87" t="s">
        <v>1743</v>
      </c>
      <c r="D522" s="98" t="s">
        <v>794</v>
      </c>
      <c r="E522" s="98" t="s">
        <v>821</v>
      </c>
      <c r="F522" s="89" t="s">
        <v>129</v>
      </c>
      <c r="G522" s="89" t="s">
        <v>1230</v>
      </c>
      <c r="H522" s="89" t="s">
        <v>1547</v>
      </c>
      <c r="I522" s="99">
        <v>97.5</v>
      </c>
      <c r="J522" s="88"/>
      <c r="K522" s="88"/>
      <c r="L522" s="88"/>
      <c r="M522" s="88"/>
      <c r="N522" s="88"/>
      <c r="O522" s="99">
        <v>97.5</v>
      </c>
      <c r="P522" s="88"/>
      <c r="Q522" s="88"/>
      <c r="R522" s="88"/>
      <c r="S522" s="88"/>
      <c r="T522" s="88"/>
      <c r="U522" s="88"/>
      <c r="V522" s="88"/>
      <c r="W522" s="88" t="s">
        <v>126</v>
      </c>
      <c r="X522" s="89" t="s">
        <v>108</v>
      </c>
      <c r="Y522" s="88" t="s">
        <v>108</v>
      </c>
      <c r="Z522" s="88" t="s">
        <v>127</v>
      </c>
      <c r="AA522" s="88" t="s">
        <v>127</v>
      </c>
      <c r="AB522" s="88" t="s">
        <v>127</v>
      </c>
      <c r="AC522" s="88">
        <v>140</v>
      </c>
      <c r="AD522" s="88">
        <v>424</v>
      </c>
      <c r="AE522" s="88">
        <v>1183</v>
      </c>
      <c r="AF522" s="88" t="s">
        <v>1548</v>
      </c>
      <c r="AG522" s="88" t="s">
        <v>1744</v>
      </c>
      <c r="AH522" s="88"/>
      <c r="AI522" s="88"/>
      <c r="AJ522" s="88"/>
      <c r="AK522" s="88"/>
      <c r="AL522" s="88"/>
      <c r="AM522" s="88"/>
      <c r="AN522" s="88"/>
      <c r="AO522" s="89" t="s">
        <v>127</v>
      </c>
      <c r="AP522" s="102"/>
      <c r="AQ522" s="102"/>
    </row>
    <row r="523" s="15" customFormat="1" ht="43" customHeight="1" spans="1:43">
      <c r="A523" s="25"/>
      <c r="B523" s="98" t="s">
        <v>1745</v>
      </c>
      <c r="C523" s="87" t="s">
        <v>1724</v>
      </c>
      <c r="D523" s="98" t="s">
        <v>794</v>
      </c>
      <c r="E523" s="98" t="s">
        <v>843</v>
      </c>
      <c r="F523" s="89" t="s">
        <v>129</v>
      </c>
      <c r="G523" s="89" t="s">
        <v>1230</v>
      </c>
      <c r="H523" s="89" t="s">
        <v>1547</v>
      </c>
      <c r="I523" s="99">
        <v>162.5</v>
      </c>
      <c r="J523" s="88"/>
      <c r="K523" s="88"/>
      <c r="L523" s="88"/>
      <c r="M523" s="88"/>
      <c r="N523" s="88"/>
      <c r="O523" s="99">
        <v>162.5</v>
      </c>
      <c r="P523" s="88"/>
      <c r="Q523" s="88"/>
      <c r="R523" s="88"/>
      <c r="S523" s="88"/>
      <c r="T523" s="88"/>
      <c r="U523" s="88"/>
      <c r="V523" s="88"/>
      <c r="W523" s="88" t="s">
        <v>126</v>
      </c>
      <c r="X523" s="89" t="s">
        <v>108</v>
      </c>
      <c r="Y523" s="88" t="s">
        <v>127</v>
      </c>
      <c r="Z523" s="88" t="s">
        <v>127</v>
      </c>
      <c r="AA523" s="88" t="s">
        <v>127</v>
      </c>
      <c r="AB523" s="88" t="s">
        <v>127</v>
      </c>
      <c r="AC523" s="88">
        <v>157</v>
      </c>
      <c r="AD523" s="88">
        <v>489</v>
      </c>
      <c r="AE523" s="88">
        <v>1828</v>
      </c>
      <c r="AF523" s="88" t="s">
        <v>1548</v>
      </c>
      <c r="AG523" s="88" t="s">
        <v>1746</v>
      </c>
      <c r="AH523" s="88"/>
      <c r="AI523" s="88"/>
      <c r="AJ523" s="88"/>
      <c r="AK523" s="88"/>
      <c r="AL523" s="88"/>
      <c r="AM523" s="88"/>
      <c r="AN523" s="88"/>
      <c r="AO523" s="89" t="s">
        <v>127</v>
      </c>
      <c r="AP523" s="102"/>
      <c r="AQ523" s="102"/>
    </row>
    <row r="524" s="15" customFormat="1" ht="43" customHeight="1" spans="1:43">
      <c r="A524" s="25"/>
      <c r="B524" s="98" t="s">
        <v>1747</v>
      </c>
      <c r="C524" s="87" t="s">
        <v>1657</v>
      </c>
      <c r="D524" s="98" t="s">
        <v>794</v>
      </c>
      <c r="E524" s="98" t="s">
        <v>849</v>
      </c>
      <c r="F524" s="89" t="s">
        <v>129</v>
      </c>
      <c r="G524" s="89" t="s">
        <v>1230</v>
      </c>
      <c r="H524" s="89" t="s">
        <v>1547</v>
      </c>
      <c r="I524" s="99">
        <v>130</v>
      </c>
      <c r="J524" s="88"/>
      <c r="K524" s="88"/>
      <c r="L524" s="88"/>
      <c r="M524" s="88"/>
      <c r="N524" s="88"/>
      <c r="O524" s="99">
        <v>130</v>
      </c>
      <c r="P524" s="88"/>
      <c r="Q524" s="88"/>
      <c r="R524" s="88"/>
      <c r="S524" s="88"/>
      <c r="T524" s="88"/>
      <c r="U524" s="88"/>
      <c r="V524" s="88"/>
      <c r="W524" s="88" t="s">
        <v>126</v>
      </c>
      <c r="X524" s="89" t="s">
        <v>108</v>
      </c>
      <c r="Y524" s="88" t="s">
        <v>108</v>
      </c>
      <c r="Z524" s="88" t="s">
        <v>127</v>
      </c>
      <c r="AA524" s="88" t="s">
        <v>127</v>
      </c>
      <c r="AB524" s="88" t="s">
        <v>127</v>
      </c>
      <c r="AC524" s="88">
        <v>178</v>
      </c>
      <c r="AD524" s="88">
        <v>572</v>
      </c>
      <c r="AE524" s="88">
        <v>2035</v>
      </c>
      <c r="AF524" s="88" t="s">
        <v>1548</v>
      </c>
      <c r="AG524" s="88" t="s">
        <v>1748</v>
      </c>
      <c r="AH524" s="88"/>
      <c r="AI524" s="88"/>
      <c r="AJ524" s="88"/>
      <c r="AK524" s="88"/>
      <c r="AL524" s="88"/>
      <c r="AM524" s="88"/>
      <c r="AN524" s="88"/>
      <c r="AO524" s="89" t="s">
        <v>127</v>
      </c>
      <c r="AP524" s="102"/>
      <c r="AQ524" s="102"/>
    </row>
    <row r="525" s="15" customFormat="1" ht="43" customHeight="1" spans="1:43">
      <c r="A525" s="25"/>
      <c r="B525" s="98" t="s">
        <v>1749</v>
      </c>
      <c r="C525" s="87" t="s">
        <v>1692</v>
      </c>
      <c r="D525" s="98" t="s">
        <v>794</v>
      </c>
      <c r="E525" s="98" t="s">
        <v>849</v>
      </c>
      <c r="F525" s="89" t="s">
        <v>129</v>
      </c>
      <c r="G525" s="89" t="s">
        <v>1230</v>
      </c>
      <c r="H525" s="89" t="s">
        <v>1547</v>
      </c>
      <c r="I525" s="99">
        <v>325</v>
      </c>
      <c r="J525" s="88"/>
      <c r="K525" s="88"/>
      <c r="L525" s="88"/>
      <c r="M525" s="88"/>
      <c r="N525" s="88"/>
      <c r="O525" s="99">
        <v>325</v>
      </c>
      <c r="P525" s="88"/>
      <c r="Q525" s="88"/>
      <c r="R525" s="88"/>
      <c r="S525" s="88"/>
      <c r="T525" s="88"/>
      <c r="U525" s="88"/>
      <c r="V525" s="88"/>
      <c r="W525" s="88" t="s">
        <v>126</v>
      </c>
      <c r="X525" s="89" t="s">
        <v>108</v>
      </c>
      <c r="Y525" s="88" t="s">
        <v>108</v>
      </c>
      <c r="Z525" s="88" t="s">
        <v>127</v>
      </c>
      <c r="AA525" s="88" t="s">
        <v>127</v>
      </c>
      <c r="AB525" s="88" t="s">
        <v>127</v>
      </c>
      <c r="AC525" s="88">
        <v>178</v>
      </c>
      <c r="AD525" s="88">
        <v>572</v>
      </c>
      <c r="AE525" s="88">
        <v>2035</v>
      </c>
      <c r="AF525" s="88" t="s">
        <v>1548</v>
      </c>
      <c r="AG525" s="88" t="s">
        <v>1750</v>
      </c>
      <c r="AH525" s="88"/>
      <c r="AI525" s="88"/>
      <c r="AJ525" s="88"/>
      <c r="AK525" s="88"/>
      <c r="AL525" s="88"/>
      <c r="AM525" s="88"/>
      <c r="AN525" s="88"/>
      <c r="AO525" s="89" t="s">
        <v>127</v>
      </c>
      <c r="AP525" s="102"/>
      <c r="AQ525" s="102"/>
    </row>
    <row r="526" s="15" customFormat="1" ht="43" customHeight="1" spans="1:43">
      <c r="A526" s="25"/>
      <c r="B526" s="98" t="s">
        <v>1751</v>
      </c>
      <c r="C526" s="87" t="s">
        <v>1752</v>
      </c>
      <c r="D526" s="98" t="s">
        <v>794</v>
      </c>
      <c r="E526" s="98" t="s">
        <v>849</v>
      </c>
      <c r="F526" s="89" t="s">
        <v>129</v>
      </c>
      <c r="G526" s="89" t="s">
        <v>1230</v>
      </c>
      <c r="H526" s="89" t="s">
        <v>1547</v>
      </c>
      <c r="I526" s="99">
        <v>227.5</v>
      </c>
      <c r="J526" s="88"/>
      <c r="K526" s="88"/>
      <c r="L526" s="88"/>
      <c r="M526" s="88"/>
      <c r="N526" s="88"/>
      <c r="O526" s="99">
        <v>227.5</v>
      </c>
      <c r="P526" s="88"/>
      <c r="Q526" s="88"/>
      <c r="R526" s="88"/>
      <c r="S526" s="88"/>
      <c r="T526" s="88"/>
      <c r="U526" s="88"/>
      <c r="V526" s="88"/>
      <c r="W526" s="88" t="s">
        <v>126</v>
      </c>
      <c r="X526" s="89" t="s">
        <v>108</v>
      </c>
      <c r="Y526" s="88" t="s">
        <v>108</v>
      </c>
      <c r="Z526" s="88" t="s">
        <v>127</v>
      </c>
      <c r="AA526" s="88" t="s">
        <v>127</v>
      </c>
      <c r="AB526" s="88" t="s">
        <v>127</v>
      </c>
      <c r="AC526" s="88">
        <v>178</v>
      </c>
      <c r="AD526" s="88">
        <v>572</v>
      </c>
      <c r="AE526" s="88">
        <v>2035</v>
      </c>
      <c r="AF526" s="88" t="s">
        <v>1548</v>
      </c>
      <c r="AG526" s="88" t="s">
        <v>1753</v>
      </c>
      <c r="AH526" s="88"/>
      <c r="AI526" s="88"/>
      <c r="AJ526" s="88"/>
      <c r="AK526" s="88"/>
      <c r="AL526" s="88"/>
      <c r="AM526" s="88"/>
      <c r="AN526" s="88"/>
      <c r="AO526" s="89" t="s">
        <v>127</v>
      </c>
      <c r="AP526" s="102"/>
      <c r="AQ526" s="102"/>
    </row>
    <row r="527" s="15" customFormat="1" ht="43" customHeight="1" spans="1:43">
      <c r="A527" s="25"/>
      <c r="B527" s="98" t="s">
        <v>1754</v>
      </c>
      <c r="C527" s="87" t="s">
        <v>1752</v>
      </c>
      <c r="D527" s="98" t="s">
        <v>794</v>
      </c>
      <c r="E527" s="98" t="s">
        <v>795</v>
      </c>
      <c r="F527" s="89" t="s">
        <v>129</v>
      </c>
      <c r="G527" s="89" t="s">
        <v>1230</v>
      </c>
      <c r="H527" s="89" t="s">
        <v>1547</v>
      </c>
      <c r="I527" s="99">
        <v>227.5</v>
      </c>
      <c r="J527" s="88"/>
      <c r="K527" s="88"/>
      <c r="L527" s="88"/>
      <c r="M527" s="88"/>
      <c r="N527" s="88"/>
      <c r="O527" s="99">
        <v>227.5</v>
      </c>
      <c r="P527" s="88"/>
      <c r="Q527" s="88"/>
      <c r="R527" s="88"/>
      <c r="S527" s="88"/>
      <c r="T527" s="88"/>
      <c r="U527" s="88"/>
      <c r="V527" s="88"/>
      <c r="W527" s="88" t="s">
        <v>126</v>
      </c>
      <c r="X527" s="89" t="s">
        <v>108</v>
      </c>
      <c r="Y527" s="88" t="s">
        <v>108</v>
      </c>
      <c r="Z527" s="88" t="s">
        <v>127</v>
      </c>
      <c r="AA527" s="88" t="s">
        <v>127</v>
      </c>
      <c r="AB527" s="88" t="s">
        <v>127</v>
      </c>
      <c r="AC527" s="88">
        <v>191</v>
      </c>
      <c r="AD527" s="88">
        <v>629</v>
      </c>
      <c r="AE527" s="88">
        <v>1517</v>
      </c>
      <c r="AF527" s="88" t="s">
        <v>1548</v>
      </c>
      <c r="AG527" s="88" t="s">
        <v>1755</v>
      </c>
      <c r="AH527" s="88"/>
      <c r="AI527" s="88"/>
      <c r="AJ527" s="88"/>
      <c r="AK527" s="88"/>
      <c r="AL527" s="88"/>
      <c r="AM527" s="88"/>
      <c r="AN527" s="88"/>
      <c r="AO527" s="89" t="s">
        <v>127</v>
      </c>
      <c r="AP527" s="102"/>
      <c r="AQ527" s="102"/>
    </row>
    <row r="528" s="15" customFormat="1" ht="43" customHeight="1" spans="1:43">
      <c r="A528" s="25"/>
      <c r="B528" s="98" t="s">
        <v>1756</v>
      </c>
      <c r="C528" s="87" t="s">
        <v>1757</v>
      </c>
      <c r="D528" s="98" t="s">
        <v>794</v>
      </c>
      <c r="E528" s="98" t="s">
        <v>812</v>
      </c>
      <c r="F528" s="89" t="s">
        <v>129</v>
      </c>
      <c r="G528" s="89" t="s">
        <v>1230</v>
      </c>
      <c r="H528" s="89" t="s">
        <v>1547</v>
      </c>
      <c r="I528" s="99">
        <v>104</v>
      </c>
      <c r="J528" s="88"/>
      <c r="K528" s="88"/>
      <c r="L528" s="88"/>
      <c r="M528" s="88"/>
      <c r="N528" s="88"/>
      <c r="O528" s="99">
        <v>104</v>
      </c>
      <c r="P528" s="88"/>
      <c r="Q528" s="88"/>
      <c r="R528" s="88"/>
      <c r="S528" s="88"/>
      <c r="T528" s="88"/>
      <c r="U528" s="88"/>
      <c r="V528" s="88"/>
      <c r="W528" s="88" t="s">
        <v>126</v>
      </c>
      <c r="X528" s="89" t="s">
        <v>108</v>
      </c>
      <c r="Y528" s="88" t="s">
        <v>127</v>
      </c>
      <c r="Z528" s="88" t="s">
        <v>127</v>
      </c>
      <c r="AA528" s="88" t="s">
        <v>127</v>
      </c>
      <c r="AB528" s="88" t="s">
        <v>127</v>
      </c>
      <c r="AC528" s="88">
        <v>128</v>
      </c>
      <c r="AD528" s="88">
        <v>444</v>
      </c>
      <c r="AE528" s="88">
        <v>1487</v>
      </c>
      <c r="AF528" s="88" t="s">
        <v>1548</v>
      </c>
      <c r="AG528" s="88" t="s">
        <v>1758</v>
      </c>
      <c r="AH528" s="88"/>
      <c r="AI528" s="88"/>
      <c r="AJ528" s="88"/>
      <c r="AK528" s="88"/>
      <c r="AL528" s="88"/>
      <c r="AM528" s="88"/>
      <c r="AN528" s="88"/>
      <c r="AO528" s="89" t="s">
        <v>127</v>
      </c>
      <c r="AP528" s="102"/>
      <c r="AQ528" s="102"/>
    </row>
    <row r="529" s="15" customFormat="1" ht="43" customHeight="1" spans="1:43">
      <c r="A529" s="25"/>
      <c r="B529" s="98" t="s">
        <v>1759</v>
      </c>
      <c r="C529" s="87" t="s">
        <v>1760</v>
      </c>
      <c r="D529" s="98" t="s">
        <v>794</v>
      </c>
      <c r="E529" s="98" t="s">
        <v>1051</v>
      </c>
      <c r="F529" s="89" t="s">
        <v>129</v>
      </c>
      <c r="G529" s="89" t="s">
        <v>1230</v>
      </c>
      <c r="H529" s="89" t="s">
        <v>1547</v>
      </c>
      <c r="I529" s="99">
        <v>22.75</v>
      </c>
      <c r="J529" s="88"/>
      <c r="K529" s="88"/>
      <c r="L529" s="88"/>
      <c r="M529" s="88"/>
      <c r="N529" s="88"/>
      <c r="O529" s="99">
        <v>22.75</v>
      </c>
      <c r="P529" s="88"/>
      <c r="Q529" s="88"/>
      <c r="R529" s="88"/>
      <c r="S529" s="88"/>
      <c r="T529" s="88"/>
      <c r="U529" s="88"/>
      <c r="V529" s="88"/>
      <c r="W529" s="88" t="s">
        <v>126</v>
      </c>
      <c r="X529" s="89" t="s">
        <v>108</v>
      </c>
      <c r="Y529" s="88" t="s">
        <v>127</v>
      </c>
      <c r="Z529" s="88" t="s">
        <v>127</v>
      </c>
      <c r="AA529" s="88" t="s">
        <v>127</v>
      </c>
      <c r="AB529" s="88" t="s">
        <v>127</v>
      </c>
      <c r="AC529" s="88">
        <v>88</v>
      </c>
      <c r="AD529" s="88">
        <v>285</v>
      </c>
      <c r="AE529" s="88">
        <v>1685</v>
      </c>
      <c r="AF529" s="88" t="s">
        <v>1548</v>
      </c>
      <c r="AG529" s="88" t="s">
        <v>1761</v>
      </c>
      <c r="AH529" s="88"/>
      <c r="AI529" s="88"/>
      <c r="AJ529" s="88"/>
      <c r="AK529" s="88"/>
      <c r="AL529" s="88"/>
      <c r="AM529" s="88"/>
      <c r="AN529" s="88"/>
      <c r="AO529" s="89" t="s">
        <v>127</v>
      </c>
      <c r="AP529" s="102"/>
      <c r="AQ529" s="102"/>
    </row>
    <row r="530" s="15" customFormat="1" ht="43" customHeight="1" spans="1:43">
      <c r="A530" s="25"/>
      <c r="B530" s="98" t="s">
        <v>1762</v>
      </c>
      <c r="C530" s="87" t="s">
        <v>1757</v>
      </c>
      <c r="D530" s="98" t="s">
        <v>794</v>
      </c>
      <c r="E530" s="98" t="s">
        <v>1051</v>
      </c>
      <c r="F530" s="89" t="s">
        <v>129</v>
      </c>
      <c r="G530" s="89" t="s">
        <v>1230</v>
      </c>
      <c r="H530" s="89" t="s">
        <v>1547</v>
      </c>
      <c r="I530" s="99">
        <v>104</v>
      </c>
      <c r="J530" s="88"/>
      <c r="K530" s="88"/>
      <c r="L530" s="88"/>
      <c r="M530" s="88"/>
      <c r="N530" s="88"/>
      <c r="O530" s="99">
        <v>104</v>
      </c>
      <c r="P530" s="88"/>
      <c r="Q530" s="88"/>
      <c r="R530" s="88"/>
      <c r="S530" s="88"/>
      <c r="T530" s="88"/>
      <c r="U530" s="88"/>
      <c r="V530" s="88"/>
      <c r="W530" s="88" t="s">
        <v>126</v>
      </c>
      <c r="X530" s="89" t="s">
        <v>108</v>
      </c>
      <c r="Y530" s="88" t="s">
        <v>127</v>
      </c>
      <c r="Z530" s="88" t="s">
        <v>127</v>
      </c>
      <c r="AA530" s="88" t="s">
        <v>127</v>
      </c>
      <c r="AB530" s="88" t="s">
        <v>127</v>
      </c>
      <c r="AC530" s="88">
        <v>88</v>
      </c>
      <c r="AD530" s="88">
        <v>285</v>
      </c>
      <c r="AE530" s="88">
        <v>1685</v>
      </c>
      <c r="AF530" s="88" t="s">
        <v>1548</v>
      </c>
      <c r="AG530" s="88" t="s">
        <v>1763</v>
      </c>
      <c r="AH530" s="88"/>
      <c r="AI530" s="88"/>
      <c r="AJ530" s="88"/>
      <c r="AK530" s="88"/>
      <c r="AL530" s="88"/>
      <c r="AM530" s="88"/>
      <c r="AN530" s="88"/>
      <c r="AO530" s="89" t="s">
        <v>127</v>
      </c>
      <c r="AP530" s="102"/>
      <c r="AQ530" s="102"/>
    </row>
    <row r="531" s="15" customFormat="1" ht="43" customHeight="1" spans="1:43">
      <c r="A531" s="25"/>
      <c r="B531" s="98" t="s">
        <v>1764</v>
      </c>
      <c r="C531" s="87" t="s">
        <v>1743</v>
      </c>
      <c r="D531" s="98" t="s">
        <v>794</v>
      </c>
      <c r="E531" s="98" t="s">
        <v>1046</v>
      </c>
      <c r="F531" s="89" t="s">
        <v>129</v>
      </c>
      <c r="G531" s="89" t="s">
        <v>1230</v>
      </c>
      <c r="H531" s="89" t="s">
        <v>1547</v>
      </c>
      <c r="I531" s="99">
        <v>97.5</v>
      </c>
      <c r="J531" s="88"/>
      <c r="K531" s="88"/>
      <c r="L531" s="88"/>
      <c r="M531" s="88"/>
      <c r="N531" s="88"/>
      <c r="O531" s="99">
        <v>97.5</v>
      </c>
      <c r="P531" s="88"/>
      <c r="Q531" s="88"/>
      <c r="R531" s="88"/>
      <c r="S531" s="88"/>
      <c r="T531" s="88"/>
      <c r="U531" s="88"/>
      <c r="V531" s="88"/>
      <c r="W531" s="88" t="s">
        <v>126</v>
      </c>
      <c r="X531" s="89" t="s">
        <v>108</v>
      </c>
      <c r="Y531" s="88" t="s">
        <v>127</v>
      </c>
      <c r="Z531" s="88" t="s">
        <v>127</v>
      </c>
      <c r="AA531" s="88" t="s">
        <v>127</v>
      </c>
      <c r="AB531" s="88" t="s">
        <v>127</v>
      </c>
      <c r="AC531" s="88">
        <v>188</v>
      </c>
      <c r="AD531" s="88">
        <v>558</v>
      </c>
      <c r="AE531" s="88">
        <v>1802</v>
      </c>
      <c r="AF531" s="88" t="s">
        <v>1548</v>
      </c>
      <c r="AG531" s="88" t="s">
        <v>1765</v>
      </c>
      <c r="AH531" s="88"/>
      <c r="AI531" s="88"/>
      <c r="AJ531" s="88"/>
      <c r="AK531" s="88"/>
      <c r="AL531" s="88"/>
      <c r="AM531" s="88"/>
      <c r="AN531" s="88"/>
      <c r="AO531" s="89" t="s">
        <v>127</v>
      </c>
      <c r="AP531" s="102"/>
      <c r="AQ531" s="102"/>
    </row>
    <row r="532" s="15" customFormat="1" ht="43" customHeight="1" spans="1:43">
      <c r="A532" s="25"/>
      <c r="B532" s="98" t="s">
        <v>1766</v>
      </c>
      <c r="C532" s="87" t="s">
        <v>1654</v>
      </c>
      <c r="D532" s="98" t="s">
        <v>794</v>
      </c>
      <c r="E532" s="98" t="s">
        <v>1046</v>
      </c>
      <c r="F532" s="89" t="s">
        <v>129</v>
      </c>
      <c r="G532" s="89" t="s">
        <v>1230</v>
      </c>
      <c r="H532" s="89" t="s">
        <v>1547</v>
      </c>
      <c r="I532" s="99">
        <v>117</v>
      </c>
      <c r="J532" s="88"/>
      <c r="K532" s="88"/>
      <c r="L532" s="88"/>
      <c r="M532" s="88"/>
      <c r="N532" s="88"/>
      <c r="O532" s="99">
        <v>117</v>
      </c>
      <c r="P532" s="88"/>
      <c r="Q532" s="88"/>
      <c r="R532" s="88"/>
      <c r="S532" s="88"/>
      <c r="T532" s="88"/>
      <c r="U532" s="88"/>
      <c r="V532" s="88"/>
      <c r="W532" s="88" t="s">
        <v>126</v>
      </c>
      <c r="X532" s="89" t="s">
        <v>108</v>
      </c>
      <c r="Y532" s="88" t="s">
        <v>127</v>
      </c>
      <c r="Z532" s="88" t="s">
        <v>127</v>
      </c>
      <c r="AA532" s="88" t="s">
        <v>127</v>
      </c>
      <c r="AB532" s="88" t="s">
        <v>127</v>
      </c>
      <c r="AC532" s="88">
        <v>188</v>
      </c>
      <c r="AD532" s="88">
        <v>558</v>
      </c>
      <c r="AE532" s="88">
        <v>1802</v>
      </c>
      <c r="AF532" s="88" t="s">
        <v>1548</v>
      </c>
      <c r="AG532" s="88" t="s">
        <v>1767</v>
      </c>
      <c r="AH532" s="88"/>
      <c r="AI532" s="88"/>
      <c r="AJ532" s="88"/>
      <c r="AK532" s="88"/>
      <c r="AL532" s="88"/>
      <c r="AM532" s="88"/>
      <c r="AN532" s="88"/>
      <c r="AO532" s="89" t="s">
        <v>127</v>
      </c>
      <c r="AP532" s="102"/>
      <c r="AQ532" s="102"/>
    </row>
    <row r="533" s="15" customFormat="1" ht="43" customHeight="1" spans="1:43">
      <c r="A533" s="25"/>
      <c r="B533" s="98" t="s">
        <v>1768</v>
      </c>
      <c r="C533" s="87" t="s">
        <v>1769</v>
      </c>
      <c r="D533" s="98" t="s">
        <v>794</v>
      </c>
      <c r="E533" s="98" t="s">
        <v>1046</v>
      </c>
      <c r="F533" s="89" t="s">
        <v>129</v>
      </c>
      <c r="G533" s="89" t="s">
        <v>1230</v>
      </c>
      <c r="H533" s="89" t="s">
        <v>1547</v>
      </c>
      <c r="I533" s="99">
        <v>52</v>
      </c>
      <c r="J533" s="88"/>
      <c r="K533" s="88"/>
      <c r="L533" s="88"/>
      <c r="M533" s="88"/>
      <c r="N533" s="88"/>
      <c r="O533" s="99">
        <v>52</v>
      </c>
      <c r="P533" s="88"/>
      <c r="Q533" s="88"/>
      <c r="R533" s="88"/>
      <c r="S533" s="88"/>
      <c r="T533" s="88"/>
      <c r="U533" s="88"/>
      <c r="V533" s="88"/>
      <c r="W533" s="88" t="s">
        <v>126</v>
      </c>
      <c r="X533" s="89" t="s">
        <v>108</v>
      </c>
      <c r="Y533" s="88" t="s">
        <v>127</v>
      </c>
      <c r="Z533" s="88" t="s">
        <v>127</v>
      </c>
      <c r="AA533" s="88" t="s">
        <v>127</v>
      </c>
      <c r="AB533" s="88" t="s">
        <v>127</v>
      </c>
      <c r="AC533" s="88">
        <v>188</v>
      </c>
      <c r="AD533" s="88">
        <v>558</v>
      </c>
      <c r="AE533" s="88">
        <v>1802</v>
      </c>
      <c r="AF533" s="88" t="s">
        <v>1548</v>
      </c>
      <c r="AG533" s="88" t="s">
        <v>1770</v>
      </c>
      <c r="AH533" s="88"/>
      <c r="AI533" s="88"/>
      <c r="AJ533" s="88"/>
      <c r="AK533" s="88"/>
      <c r="AL533" s="88"/>
      <c r="AM533" s="88"/>
      <c r="AN533" s="88"/>
      <c r="AO533" s="89" t="s">
        <v>127</v>
      </c>
      <c r="AP533" s="102"/>
      <c r="AQ533" s="102"/>
    </row>
    <row r="534" s="15" customFormat="1" ht="43" customHeight="1" spans="1:43">
      <c r="A534" s="25"/>
      <c r="B534" s="98" t="s">
        <v>1771</v>
      </c>
      <c r="C534" s="87" t="s">
        <v>1772</v>
      </c>
      <c r="D534" s="98" t="s">
        <v>794</v>
      </c>
      <c r="E534" s="98" t="s">
        <v>1061</v>
      </c>
      <c r="F534" s="89" t="s">
        <v>129</v>
      </c>
      <c r="G534" s="89" t="s">
        <v>1230</v>
      </c>
      <c r="H534" s="89" t="s">
        <v>1547</v>
      </c>
      <c r="I534" s="99">
        <v>123.5</v>
      </c>
      <c r="J534" s="88"/>
      <c r="K534" s="88"/>
      <c r="L534" s="88"/>
      <c r="M534" s="88"/>
      <c r="N534" s="88"/>
      <c r="O534" s="99">
        <v>123.5</v>
      </c>
      <c r="P534" s="88"/>
      <c r="Q534" s="88"/>
      <c r="R534" s="88"/>
      <c r="S534" s="88"/>
      <c r="T534" s="88"/>
      <c r="U534" s="88"/>
      <c r="V534" s="88"/>
      <c r="W534" s="88" t="s">
        <v>126</v>
      </c>
      <c r="X534" s="89" t="s">
        <v>108</v>
      </c>
      <c r="Y534" s="88" t="s">
        <v>127</v>
      </c>
      <c r="Z534" s="88" t="s">
        <v>127</v>
      </c>
      <c r="AA534" s="88" t="s">
        <v>127</v>
      </c>
      <c r="AB534" s="88" t="s">
        <v>127</v>
      </c>
      <c r="AC534" s="88">
        <v>116</v>
      </c>
      <c r="AD534" s="88">
        <v>375</v>
      </c>
      <c r="AE534" s="88">
        <v>1274</v>
      </c>
      <c r="AF534" s="88" t="s">
        <v>1548</v>
      </c>
      <c r="AG534" s="88" t="s">
        <v>1773</v>
      </c>
      <c r="AH534" s="88"/>
      <c r="AI534" s="88"/>
      <c r="AJ534" s="88"/>
      <c r="AK534" s="88"/>
      <c r="AL534" s="88"/>
      <c r="AM534" s="88"/>
      <c r="AN534" s="88"/>
      <c r="AO534" s="89" t="s">
        <v>127</v>
      </c>
      <c r="AP534" s="102"/>
      <c r="AQ534" s="102"/>
    </row>
    <row r="535" s="15" customFormat="1" ht="43" customHeight="1" spans="1:43">
      <c r="A535" s="25"/>
      <c r="B535" s="98" t="s">
        <v>1774</v>
      </c>
      <c r="C535" s="87" t="s">
        <v>1635</v>
      </c>
      <c r="D535" s="98" t="s">
        <v>794</v>
      </c>
      <c r="E535" s="98" t="s">
        <v>1061</v>
      </c>
      <c r="F535" s="89" t="s">
        <v>129</v>
      </c>
      <c r="G535" s="89" t="s">
        <v>1230</v>
      </c>
      <c r="H535" s="89" t="s">
        <v>1547</v>
      </c>
      <c r="I535" s="99">
        <v>78</v>
      </c>
      <c r="J535" s="88"/>
      <c r="K535" s="88"/>
      <c r="L535" s="88"/>
      <c r="M535" s="88"/>
      <c r="N535" s="88"/>
      <c r="O535" s="99">
        <v>78</v>
      </c>
      <c r="P535" s="88"/>
      <c r="Q535" s="88"/>
      <c r="R535" s="88"/>
      <c r="S535" s="88"/>
      <c r="T535" s="88"/>
      <c r="U535" s="88"/>
      <c r="V535" s="88"/>
      <c r="W535" s="88" t="s">
        <v>126</v>
      </c>
      <c r="X535" s="89" t="s">
        <v>108</v>
      </c>
      <c r="Y535" s="88" t="s">
        <v>127</v>
      </c>
      <c r="Z535" s="88" t="s">
        <v>127</v>
      </c>
      <c r="AA535" s="88" t="s">
        <v>127</v>
      </c>
      <c r="AB535" s="88" t="s">
        <v>127</v>
      </c>
      <c r="AC535" s="88">
        <v>116</v>
      </c>
      <c r="AD535" s="88">
        <v>375</v>
      </c>
      <c r="AE535" s="88">
        <v>1274</v>
      </c>
      <c r="AF535" s="88" t="s">
        <v>1548</v>
      </c>
      <c r="AG535" s="88" t="s">
        <v>1775</v>
      </c>
      <c r="AH535" s="88"/>
      <c r="AI535" s="88"/>
      <c r="AJ535" s="88"/>
      <c r="AK535" s="88"/>
      <c r="AL535" s="88"/>
      <c r="AM535" s="88"/>
      <c r="AN535" s="88"/>
      <c r="AO535" s="89" t="s">
        <v>127</v>
      </c>
      <c r="AP535" s="102"/>
      <c r="AQ535" s="102"/>
    </row>
    <row r="536" s="15" customFormat="1" ht="43" customHeight="1" spans="1:43">
      <c r="A536" s="25"/>
      <c r="B536" s="98" t="s">
        <v>1776</v>
      </c>
      <c r="C536" s="87" t="s">
        <v>1695</v>
      </c>
      <c r="D536" s="98" t="s">
        <v>794</v>
      </c>
      <c r="E536" s="98" t="s">
        <v>1061</v>
      </c>
      <c r="F536" s="89" t="s">
        <v>129</v>
      </c>
      <c r="G536" s="89" t="s">
        <v>1230</v>
      </c>
      <c r="H536" s="89" t="s">
        <v>1547</v>
      </c>
      <c r="I536" s="99">
        <v>253.5</v>
      </c>
      <c r="J536" s="88"/>
      <c r="K536" s="88"/>
      <c r="L536" s="88"/>
      <c r="M536" s="88"/>
      <c r="N536" s="88"/>
      <c r="O536" s="99">
        <v>253.5</v>
      </c>
      <c r="P536" s="88"/>
      <c r="Q536" s="88"/>
      <c r="R536" s="88"/>
      <c r="S536" s="88"/>
      <c r="T536" s="88"/>
      <c r="U536" s="88"/>
      <c r="V536" s="88"/>
      <c r="W536" s="88" t="s">
        <v>126</v>
      </c>
      <c r="X536" s="89" t="s">
        <v>108</v>
      </c>
      <c r="Y536" s="88" t="s">
        <v>127</v>
      </c>
      <c r="Z536" s="88" t="s">
        <v>127</v>
      </c>
      <c r="AA536" s="88" t="s">
        <v>127</v>
      </c>
      <c r="AB536" s="88" t="s">
        <v>127</v>
      </c>
      <c r="AC536" s="88">
        <v>116</v>
      </c>
      <c r="AD536" s="88">
        <v>375</v>
      </c>
      <c r="AE536" s="88">
        <v>1274</v>
      </c>
      <c r="AF536" s="88" t="s">
        <v>1548</v>
      </c>
      <c r="AG536" s="88" t="s">
        <v>1777</v>
      </c>
      <c r="AH536" s="88"/>
      <c r="AI536" s="88"/>
      <c r="AJ536" s="88"/>
      <c r="AK536" s="88"/>
      <c r="AL536" s="88"/>
      <c r="AM536" s="88"/>
      <c r="AN536" s="88"/>
      <c r="AO536" s="89" t="s">
        <v>127</v>
      </c>
      <c r="AP536" s="102"/>
      <c r="AQ536" s="102"/>
    </row>
    <row r="537" s="15" customFormat="1" ht="43" customHeight="1" spans="1:43">
      <c r="A537" s="25"/>
      <c r="B537" s="98" t="s">
        <v>1778</v>
      </c>
      <c r="C537" s="87" t="s">
        <v>1692</v>
      </c>
      <c r="D537" s="98" t="s">
        <v>184</v>
      </c>
      <c r="E537" s="98" t="s">
        <v>1021</v>
      </c>
      <c r="F537" s="89" t="s">
        <v>129</v>
      </c>
      <c r="G537" s="89" t="s">
        <v>1230</v>
      </c>
      <c r="H537" s="89" t="s">
        <v>1547</v>
      </c>
      <c r="I537" s="99">
        <v>325</v>
      </c>
      <c r="J537" s="88"/>
      <c r="K537" s="88"/>
      <c r="L537" s="88"/>
      <c r="M537" s="88"/>
      <c r="N537" s="88"/>
      <c r="O537" s="99">
        <v>325</v>
      </c>
      <c r="P537" s="88"/>
      <c r="Q537" s="88"/>
      <c r="R537" s="88"/>
      <c r="S537" s="88"/>
      <c r="T537" s="88"/>
      <c r="U537" s="88"/>
      <c r="V537" s="88"/>
      <c r="W537" s="88" t="s">
        <v>126</v>
      </c>
      <c r="X537" s="89" t="s">
        <v>108</v>
      </c>
      <c r="Y537" s="88" t="s">
        <v>127</v>
      </c>
      <c r="Z537" s="88" t="s">
        <v>127</v>
      </c>
      <c r="AA537" s="88" t="s">
        <v>127</v>
      </c>
      <c r="AB537" s="88" t="s">
        <v>127</v>
      </c>
      <c r="AC537" s="88">
        <v>271</v>
      </c>
      <c r="AD537" s="88">
        <v>869</v>
      </c>
      <c r="AE537" s="88">
        <v>3262</v>
      </c>
      <c r="AF537" s="88" t="s">
        <v>1548</v>
      </c>
      <c r="AG537" s="88" t="s">
        <v>1779</v>
      </c>
      <c r="AH537" s="88"/>
      <c r="AI537" s="88"/>
      <c r="AJ537" s="88"/>
      <c r="AK537" s="88"/>
      <c r="AL537" s="88"/>
      <c r="AM537" s="88"/>
      <c r="AN537" s="88"/>
      <c r="AO537" s="89" t="s">
        <v>127</v>
      </c>
      <c r="AP537" s="102"/>
      <c r="AQ537" s="102"/>
    </row>
    <row r="538" s="15" customFormat="1" ht="43" customHeight="1" spans="1:43">
      <c r="A538" s="25"/>
      <c r="B538" s="98" t="s">
        <v>1780</v>
      </c>
      <c r="C538" s="87" t="s">
        <v>1781</v>
      </c>
      <c r="D538" s="98" t="s">
        <v>184</v>
      </c>
      <c r="E538" s="98" t="s">
        <v>1021</v>
      </c>
      <c r="F538" s="89" t="s">
        <v>129</v>
      </c>
      <c r="G538" s="89" t="s">
        <v>1230</v>
      </c>
      <c r="H538" s="89" t="s">
        <v>1547</v>
      </c>
      <c r="I538" s="99">
        <v>221</v>
      </c>
      <c r="J538" s="88"/>
      <c r="K538" s="88"/>
      <c r="L538" s="88"/>
      <c r="M538" s="88"/>
      <c r="N538" s="88"/>
      <c r="O538" s="99">
        <v>221</v>
      </c>
      <c r="P538" s="88"/>
      <c r="Q538" s="88"/>
      <c r="R538" s="88"/>
      <c r="S538" s="88"/>
      <c r="T538" s="88"/>
      <c r="U538" s="88"/>
      <c r="V538" s="88"/>
      <c r="W538" s="88" t="s">
        <v>126</v>
      </c>
      <c r="X538" s="89" t="s">
        <v>108</v>
      </c>
      <c r="Y538" s="88" t="s">
        <v>127</v>
      </c>
      <c r="Z538" s="88" t="s">
        <v>127</v>
      </c>
      <c r="AA538" s="88" t="s">
        <v>127</v>
      </c>
      <c r="AB538" s="88" t="s">
        <v>127</v>
      </c>
      <c r="AC538" s="88">
        <v>271</v>
      </c>
      <c r="AD538" s="88">
        <v>869</v>
      </c>
      <c r="AE538" s="88">
        <v>3262</v>
      </c>
      <c r="AF538" s="88" t="s">
        <v>1548</v>
      </c>
      <c r="AG538" s="88" t="s">
        <v>1782</v>
      </c>
      <c r="AH538" s="88"/>
      <c r="AI538" s="88"/>
      <c r="AJ538" s="88"/>
      <c r="AK538" s="88"/>
      <c r="AL538" s="88"/>
      <c r="AM538" s="88"/>
      <c r="AN538" s="88"/>
      <c r="AO538" s="89" t="s">
        <v>127</v>
      </c>
      <c r="AP538" s="102"/>
      <c r="AQ538" s="102"/>
    </row>
    <row r="539" s="15" customFormat="1" ht="43" customHeight="1" spans="1:43">
      <c r="A539" s="25"/>
      <c r="B539" s="98" t="s">
        <v>1783</v>
      </c>
      <c r="C539" s="87" t="s">
        <v>1784</v>
      </c>
      <c r="D539" s="98" t="s">
        <v>184</v>
      </c>
      <c r="E539" s="98" t="s">
        <v>1021</v>
      </c>
      <c r="F539" s="89" t="s">
        <v>129</v>
      </c>
      <c r="G539" s="89" t="s">
        <v>1230</v>
      </c>
      <c r="H539" s="89" t="s">
        <v>1547</v>
      </c>
      <c r="I539" s="99">
        <v>195</v>
      </c>
      <c r="J539" s="88"/>
      <c r="K539" s="88"/>
      <c r="L539" s="88"/>
      <c r="M539" s="88"/>
      <c r="N539" s="88"/>
      <c r="O539" s="99">
        <v>195</v>
      </c>
      <c r="P539" s="88"/>
      <c r="Q539" s="88"/>
      <c r="R539" s="88"/>
      <c r="S539" s="88"/>
      <c r="T539" s="88"/>
      <c r="U539" s="88"/>
      <c r="V539" s="88"/>
      <c r="W539" s="88" t="s">
        <v>126</v>
      </c>
      <c r="X539" s="89" t="s">
        <v>108</v>
      </c>
      <c r="Y539" s="88" t="s">
        <v>127</v>
      </c>
      <c r="Z539" s="88" t="s">
        <v>127</v>
      </c>
      <c r="AA539" s="88" t="s">
        <v>127</v>
      </c>
      <c r="AB539" s="88" t="s">
        <v>127</v>
      </c>
      <c r="AC539" s="88">
        <v>271</v>
      </c>
      <c r="AD539" s="88">
        <v>869</v>
      </c>
      <c r="AE539" s="88">
        <v>3262</v>
      </c>
      <c r="AF539" s="88" t="s">
        <v>1548</v>
      </c>
      <c r="AG539" s="88" t="s">
        <v>1785</v>
      </c>
      <c r="AH539" s="88"/>
      <c r="AI539" s="88"/>
      <c r="AJ539" s="88"/>
      <c r="AK539" s="88"/>
      <c r="AL539" s="88"/>
      <c r="AM539" s="88"/>
      <c r="AN539" s="88"/>
      <c r="AO539" s="89" t="s">
        <v>127</v>
      </c>
      <c r="AP539" s="102"/>
      <c r="AQ539" s="102"/>
    </row>
    <row r="540" s="15" customFormat="1" ht="43" customHeight="1" spans="1:43">
      <c r="A540" s="25"/>
      <c r="B540" s="98" t="s">
        <v>1786</v>
      </c>
      <c r="C540" s="87" t="s">
        <v>1657</v>
      </c>
      <c r="D540" s="98" t="s">
        <v>184</v>
      </c>
      <c r="E540" s="98" t="s">
        <v>757</v>
      </c>
      <c r="F540" s="89" t="s">
        <v>129</v>
      </c>
      <c r="G540" s="89" t="s">
        <v>1230</v>
      </c>
      <c r="H540" s="89" t="s">
        <v>1547</v>
      </c>
      <c r="I540" s="99">
        <v>130</v>
      </c>
      <c r="J540" s="88"/>
      <c r="K540" s="88"/>
      <c r="L540" s="88"/>
      <c r="M540" s="88"/>
      <c r="N540" s="88"/>
      <c r="O540" s="99">
        <v>130</v>
      </c>
      <c r="P540" s="88"/>
      <c r="Q540" s="88"/>
      <c r="R540" s="88"/>
      <c r="S540" s="88"/>
      <c r="T540" s="88"/>
      <c r="U540" s="88"/>
      <c r="V540" s="88"/>
      <c r="W540" s="88" t="s">
        <v>126</v>
      </c>
      <c r="X540" s="89" t="s">
        <v>108</v>
      </c>
      <c r="Y540" s="88" t="s">
        <v>108</v>
      </c>
      <c r="Z540" s="88" t="s">
        <v>127</v>
      </c>
      <c r="AA540" s="88" t="s">
        <v>127</v>
      </c>
      <c r="AB540" s="88" t="s">
        <v>127</v>
      </c>
      <c r="AC540" s="88">
        <v>147</v>
      </c>
      <c r="AD540" s="88">
        <v>498</v>
      </c>
      <c r="AE540" s="88">
        <v>1579</v>
      </c>
      <c r="AF540" s="88" t="s">
        <v>1548</v>
      </c>
      <c r="AG540" s="88" t="s">
        <v>1787</v>
      </c>
      <c r="AH540" s="88"/>
      <c r="AI540" s="88"/>
      <c r="AJ540" s="88"/>
      <c r="AK540" s="88"/>
      <c r="AL540" s="88"/>
      <c r="AM540" s="88"/>
      <c r="AN540" s="88"/>
      <c r="AO540" s="89" t="s">
        <v>127</v>
      </c>
      <c r="AP540" s="102"/>
      <c r="AQ540" s="102"/>
    </row>
    <row r="541" s="15" customFormat="1" ht="43" customHeight="1" spans="1:43">
      <c r="A541" s="25"/>
      <c r="B541" s="98" t="s">
        <v>1788</v>
      </c>
      <c r="C541" s="87" t="s">
        <v>1743</v>
      </c>
      <c r="D541" s="98" t="s">
        <v>390</v>
      </c>
      <c r="E541" s="98" t="s">
        <v>729</v>
      </c>
      <c r="F541" s="89" t="s">
        <v>129</v>
      </c>
      <c r="G541" s="89" t="s">
        <v>1230</v>
      </c>
      <c r="H541" s="89" t="s">
        <v>1547</v>
      </c>
      <c r="I541" s="99">
        <v>97.5</v>
      </c>
      <c r="J541" s="88"/>
      <c r="K541" s="88"/>
      <c r="L541" s="88"/>
      <c r="M541" s="88"/>
      <c r="N541" s="88"/>
      <c r="O541" s="99">
        <v>97.5</v>
      </c>
      <c r="P541" s="88"/>
      <c r="Q541" s="88"/>
      <c r="R541" s="88"/>
      <c r="S541" s="88"/>
      <c r="T541" s="88"/>
      <c r="U541" s="88"/>
      <c r="V541" s="88"/>
      <c r="W541" s="88" t="s">
        <v>126</v>
      </c>
      <c r="X541" s="89" t="s">
        <v>108</v>
      </c>
      <c r="Y541" s="88" t="s">
        <v>108</v>
      </c>
      <c r="Z541" s="88" t="s">
        <v>127</v>
      </c>
      <c r="AA541" s="88" t="s">
        <v>127</v>
      </c>
      <c r="AB541" s="88" t="s">
        <v>127</v>
      </c>
      <c r="AC541" s="88">
        <v>171</v>
      </c>
      <c r="AD541" s="88">
        <v>448</v>
      </c>
      <c r="AE541" s="88">
        <v>1421</v>
      </c>
      <c r="AF541" s="88" t="s">
        <v>1548</v>
      </c>
      <c r="AG541" s="88" t="s">
        <v>1789</v>
      </c>
      <c r="AH541" s="88"/>
      <c r="AI541" s="88"/>
      <c r="AJ541" s="88"/>
      <c r="AK541" s="88"/>
      <c r="AL541" s="88"/>
      <c r="AM541" s="88"/>
      <c r="AN541" s="88"/>
      <c r="AO541" s="89" t="s">
        <v>127</v>
      </c>
      <c r="AP541" s="102"/>
      <c r="AQ541" s="102"/>
    </row>
    <row r="542" s="15" customFormat="1" ht="43" customHeight="1" spans="1:43">
      <c r="A542" s="25"/>
      <c r="B542" s="98" t="s">
        <v>1790</v>
      </c>
      <c r="C542" s="87" t="s">
        <v>1724</v>
      </c>
      <c r="D542" s="98" t="s">
        <v>390</v>
      </c>
      <c r="E542" s="98" t="s">
        <v>729</v>
      </c>
      <c r="F542" s="89" t="s">
        <v>129</v>
      </c>
      <c r="G542" s="89" t="s">
        <v>1230</v>
      </c>
      <c r="H542" s="89" t="s">
        <v>1547</v>
      </c>
      <c r="I542" s="99">
        <v>162.5</v>
      </c>
      <c r="J542" s="88"/>
      <c r="K542" s="88"/>
      <c r="L542" s="88"/>
      <c r="M542" s="88"/>
      <c r="N542" s="88"/>
      <c r="O542" s="99">
        <v>162.5</v>
      </c>
      <c r="P542" s="88"/>
      <c r="Q542" s="88"/>
      <c r="R542" s="88"/>
      <c r="S542" s="88"/>
      <c r="T542" s="88"/>
      <c r="U542" s="88"/>
      <c r="V542" s="88"/>
      <c r="W542" s="88" t="s">
        <v>126</v>
      </c>
      <c r="X542" s="89" t="s">
        <v>108</v>
      </c>
      <c r="Y542" s="88" t="s">
        <v>108</v>
      </c>
      <c r="Z542" s="88" t="s">
        <v>127</v>
      </c>
      <c r="AA542" s="88" t="s">
        <v>127</v>
      </c>
      <c r="AB542" s="88" t="s">
        <v>127</v>
      </c>
      <c r="AC542" s="88">
        <v>171</v>
      </c>
      <c r="AD542" s="88">
        <v>448</v>
      </c>
      <c r="AE542" s="88">
        <v>1421</v>
      </c>
      <c r="AF542" s="88" t="s">
        <v>1548</v>
      </c>
      <c r="AG542" s="88" t="s">
        <v>1791</v>
      </c>
      <c r="AH542" s="88"/>
      <c r="AI542" s="88"/>
      <c r="AJ542" s="88"/>
      <c r="AK542" s="88"/>
      <c r="AL542" s="88"/>
      <c r="AM542" s="88"/>
      <c r="AN542" s="88"/>
      <c r="AO542" s="89" t="s">
        <v>127</v>
      </c>
      <c r="AP542" s="102"/>
      <c r="AQ542" s="102"/>
    </row>
    <row r="543" s="15" customFormat="1" ht="43" customHeight="1" spans="1:43">
      <c r="A543" s="25"/>
      <c r="B543" s="98" t="s">
        <v>1792</v>
      </c>
      <c r="C543" s="87" t="s">
        <v>1635</v>
      </c>
      <c r="D543" s="98" t="s">
        <v>390</v>
      </c>
      <c r="E543" s="98" t="s">
        <v>729</v>
      </c>
      <c r="F543" s="89" t="s">
        <v>129</v>
      </c>
      <c r="G543" s="89" t="s">
        <v>1230</v>
      </c>
      <c r="H543" s="89" t="s">
        <v>1547</v>
      </c>
      <c r="I543" s="99">
        <v>78</v>
      </c>
      <c r="J543" s="88"/>
      <c r="K543" s="88"/>
      <c r="L543" s="88"/>
      <c r="M543" s="88"/>
      <c r="N543" s="88"/>
      <c r="O543" s="99">
        <v>78</v>
      </c>
      <c r="P543" s="88"/>
      <c r="Q543" s="88"/>
      <c r="R543" s="88"/>
      <c r="S543" s="88"/>
      <c r="T543" s="88"/>
      <c r="U543" s="88"/>
      <c r="V543" s="88"/>
      <c r="W543" s="88" t="s">
        <v>126</v>
      </c>
      <c r="X543" s="89" t="s">
        <v>108</v>
      </c>
      <c r="Y543" s="88" t="s">
        <v>108</v>
      </c>
      <c r="Z543" s="88" t="s">
        <v>127</v>
      </c>
      <c r="AA543" s="88" t="s">
        <v>127</v>
      </c>
      <c r="AB543" s="88" t="s">
        <v>127</v>
      </c>
      <c r="AC543" s="88">
        <v>171</v>
      </c>
      <c r="AD543" s="88">
        <v>448</v>
      </c>
      <c r="AE543" s="88">
        <v>1421</v>
      </c>
      <c r="AF543" s="88" t="s">
        <v>1548</v>
      </c>
      <c r="AG543" s="88" t="s">
        <v>1793</v>
      </c>
      <c r="AH543" s="88"/>
      <c r="AI543" s="88"/>
      <c r="AJ543" s="88"/>
      <c r="AK543" s="88"/>
      <c r="AL543" s="88"/>
      <c r="AM543" s="88"/>
      <c r="AN543" s="88"/>
      <c r="AO543" s="89" t="s">
        <v>127</v>
      </c>
      <c r="AP543" s="102"/>
      <c r="AQ543" s="102"/>
    </row>
    <row r="544" s="15" customFormat="1" ht="43" customHeight="1" spans="1:43">
      <c r="A544" s="25"/>
      <c r="B544" s="98" t="s">
        <v>1794</v>
      </c>
      <c r="C544" s="87" t="s">
        <v>1625</v>
      </c>
      <c r="D544" s="98" t="s">
        <v>390</v>
      </c>
      <c r="E544" s="98" t="s">
        <v>253</v>
      </c>
      <c r="F544" s="89" t="s">
        <v>129</v>
      </c>
      <c r="G544" s="89" t="s">
        <v>1230</v>
      </c>
      <c r="H544" s="89" t="s">
        <v>1547</v>
      </c>
      <c r="I544" s="99">
        <v>65</v>
      </c>
      <c r="J544" s="88"/>
      <c r="K544" s="88"/>
      <c r="L544" s="88"/>
      <c r="M544" s="88"/>
      <c r="N544" s="88"/>
      <c r="O544" s="99">
        <v>65</v>
      </c>
      <c r="P544" s="88"/>
      <c r="Q544" s="88"/>
      <c r="R544" s="88"/>
      <c r="S544" s="88"/>
      <c r="T544" s="88"/>
      <c r="U544" s="88"/>
      <c r="V544" s="88"/>
      <c r="W544" s="88" t="s">
        <v>126</v>
      </c>
      <c r="X544" s="89" t="s">
        <v>108</v>
      </c>
      <c r="Y544" s="88" t="s">
        <v>108</v>
      </c>
      <c r="Z544" s="88" t="s">
        <v>127</v>
      </c>
      <c r="AA544" s="88" t="s">
        <v>127</v>
      </c>
      <c r="AB544" s="88" t="s">
        <v>127</v>
      </c>
      <c r="AC544" s="88">
        <v>153</v>
      </c>
      <c r="AD544" s="88">
        <v>436</v>
      </c>
      <c r="AE544" s="88">
        <v>1456</v>
      </c>
      <c r="AF544" s="88" t="s">
        <v>1548</v>
      </c>
      <c r="AG544" s="88" t="s">
        <v>1795</v>
      </c>
      <c r="AH544" s="88"/>
      <c r="AI544" s="88"/>
      <c r="AJ544" s="88"/>
      <c r="AK544" s="88"/>
      <c r="AL544" s="88"/>
      <c r="AM544" s="88"/>
      <c r="AN544" s="88"/>
      <c r="AO544" s="89" t="s">
        <v>127</v>
      </c>
      <c r="AP544" s="102"/>
      <c r="AQ544" s="102"/>
    </row>
    <row r="545" s="15" customFormat="1" ht="43" customHeight="1" spans="1:43">
      <c r="A545" s="25"/>
      <c r="B545" s="98" t="s">
        <v>1796</v>
      </c>
      <c r="C545" s="87" t="s">
        <v>1635</v>
      </c>
      <c r="D545" s="98" t="s">
        <v>390</v>
      </c>
      <c r="E545" s="98" t="s">
        <v>253</v>
      </c>
      <c r="F545" s="89" t="s">
        <v>129</v>
      </c>
      <c r="G545" s="89" t="s">
        <v>1230</v>
      </c>
      <c r="H545" s="89" t="s">
        <v>1547</v>
      </c>
      <c r="I545" s="99">
        <v>78</v>
      </c>
      <c r="J545" s="88"/>
      <c r="K545" s="88"/>
      <c r="L545" s="88"/>
      <c r="M545" s="88"/>
      <c r="N545" s="88"/>
      <c r="O545" s="99">
        <v>78</v>
      </c>
      <c r="P545" s="88"/>
      <c r="Q545" s="88"/>
      <c r="R545" s="88"/>
      <c r="S545" s="88"/>
      <c r="T545" s="88"/>
      <c r="U545" s="88"/>
      <c r="V545" s="88"/>
      <c r="W545" s="88" t="s">
        <v>126</v>
      </c>
      <c r="X545" s="89" t="s">
        <v>108</v>
      </c>
      <c r="Y545" s="88" t="s">
        <v>108</v>
      </c>
      <c r="Z545" s="88" t="s">
        <v>127</v>
      </c>
      <c r="AA545" s="88" t="s">
        <v>127</v>
      </c>
      <c r="AB545" s="88" t="s">
        <v>127</v>
      </c>
      <c r="AC545" s="88">
        <v>153</v>
      </c>
      <c r="AD545" s="88">
        <v>436</v>
      </c>
      <c r="AE545" s="88">
        <v>1456</v>
      </c>
      <c r="AF545" s="88" t="s">
        <v>1548</v>
      </c>
      <c r="AG545" s="88" t="s">
        <v>1797</v>
      </c>
      <c r="AH545" s="88"/>
      <c r="AI545" s="88"/>
      <c r="AJ545" s="88"/>
      <c r="AK545" s="88"/>
      <c r="AL545" s="88"/>
      <c r="AM545" s="88"/>
      <c r="AN545" s="88"/>
      <c r="AO545" s="89" t="s">
        <v>127</v>
      </c>
      <c r="AP545" s="102"/>
      <c r="AQ545" s="102"/>
    </row>
    <row r="546" s="15" customFormat="1" ht="43" customHeight="1" spans="1:43">
      <c r="A546" s="25"/>
      <c r="B546" s="98" t="s">
        <v>1798</v>
      </c>
      <c r="C546" s="87" t="s">
        <v>1784</v>
      </c>
      <c r="D546" s="98" t="s">
        <v>390</v>
      </c>
      <c r="E546" s="98" t="s">
        <v>253</v>
      </c>
      <c r="F546" s="89" t="s">
        <v>129</v>
      </c>
      <c r="G546" s="89" t="s">
        <v>1230</v>
      </c>
      <c r="H546" s="89" t="s">
        <v>1547</v>
      </c>
      <c r="I546" s="99">
        <v>195</v>
      </c>
      <c r="J546" s="88"/>
      <c r="K546" s="88"/>
      <c r="L546" s="88"/>
      <c r="M546" s="88"/>
      <c r="N546" s="88"/>
      <c r="O546" s="99">
        <v>195</v>
      </c>
      <c r="P546" s="88"/>
      <c r="Q546" s="88"/>
      <c r="R546" s="88"/>
      <c r="S546" s="88"/>
      <c r="T546" s="88"/>
      <c r="U546" s="88"/>
      <c r="V546" s="88"/>
      <c r="W546" s="88" t="s">
        <v>126</v>
      </c>
      <c r="X546" s="89" t="s">
        <v>108</v>
      </c>
      <c r="Y546" s="88" t="s">
        <v>108</v>
      </c>
      <c r="Z546" s="88" t="s">
        <v>127</v>
      </c>
      <c r="AA546" s="88" t="s">
        <v>127</v>
      </c>
      <c r="AB546" s="88" t="s">
        <v>127</v>
      </c>
      <c r="AC546" s="88">
        <v>153</v>
      </c>
      <c r="AD546" s="88">
        <v>436</v>
      </c>
      <c r="AE546" s="88">
        <v>1456</v>
      </c>
      <c r="AF546" s="88" t="s">
        <v>1548</v>
      </c>
      <c r="AG546" s="88" t="s">
        <v>1799</v>
      </c>
      <c r="AH546" s="88"/>
      <c r="AI546" s="88"/>
      <c r="AJ546" s="88"/>
      <c r="AK546" s="88"/>
      <c r="AL546" s="88"/>
      <c r="AM546" s="88"/>
      <c r="AN546" s="88"/>
      <c r="AO546" s="89" t="s">
        <v>127</v>
      </c>
      <c r="AP546" s="102"/>
      <c r="AQ546" s="102"/>
    </row>
    <row r="547" s="15" customFormat="1" ht="43" customHeight="1" spans="1:43">
      <c r="A547" s="25"/>
      <c r="B547" s="98" t="s">
        <v>1800</v>
      </c>
      <c r="C547" s="87" t="s">
        <v>1666</v>
      </c>
      <c r="D547" s="98" t="s">
        <v>390</v>
      </c>
      <c r="E547" s="98" t="s">
        <v>1801</v>
      </c>
      <c r="F547" s="89" t="s">
        <v>129</v>
      </c>
      <c r="G547" s="89" t="s">
        <v>1230</v>
      </c>
      <c r="H547" s="89" t="s">
        <v>1547</v>
      </c>
      <c r="I547" s="99">
        <v>58.5</v>
      </c>
      <c r="J547" s="88"/>
      <c r="K547" s="88"/>
      <c r="L547" s="88"/>
      <c r="M547" s="88"/>
      <c r="N547" s="88"/>
      <c r="O547" s="99">
        <v>58.5</v>
      </c>
      <c r="P547" s="88"/>
      <c r="Q547" s="88"/>
      <c r="R547" s="88"/>
      <c r="S547" s="88"/>
      <c r="T547" s="88"/>
      <c r="U547" s="88"/>
      <c r="V547" s="88"/>
      <c r="W547" s="88" t="s">
        <v>126</v>
      </c>
      <c r="X547" s="89" t="s">
        <v>108</v>
      </c>
      <c r="Y547" s="88" t="s">
        <v>127</v>
      </c>
      <c r="Z547" s="88" t="s">
        <v>127</v>
      </c>
      <c r="AA547" s="88" t="s">
        <v>127</v>
      </c>
      <c r="AB547" s="88" t="s">
        <v>127</v>
      </c>
      <c r="AC547" s="88">
        <v>73</v>
      </c>
      <c r="AD547" s="88">
        <v>186</v>
      </c>
      <c r="AE547" s="88">
        <v>3409</v>
      </c>
      <c r="AF547" s="88" t="s">
        <v>1548</v>
      </c>
      <c r="AG547" s="88" t="s">
        <v>1802</v>
      </c>
      <c r="AH547" s="88"/>
      <c r="AI547" s="88"/>
      <c r="AJ547" s="88"/>
      <c r="AK547" s="88"/>
      <c r="AL547" s="88"/>
      <c r="AM547" s="88"/>
      <c r="AN547" s="88"/>
      <c r="AO547" s="89" t="s">
        <v>127</v>
      </c>
      <c r="AP547" s="102"/>
      <c r="AQ547" s="102"/>
    </row>
    <row r="548" s="15" customFormat="1" ht="43" customHeight="1" spans="1:43">
      <c r="A548" s="25"/>
      <c r="B548" s="98" t="s">
        <v>1803</v>
      </c>
      <c r="C548" s="87" t="s">
        <v>1625</v>
      </c>
      <c r="D548" s="98" t="s">
        <v>390</v>
      </c>
      <c r="E548" s="98" t="s">
        <v>1801</v>
      </c>
      <c r="F548" s="89" t="s">
        <v>129</v>
      </c>
      <c r="G548" s="89" t="s">
        <v>1230</v>
      </c>
      <c r="H548" s="89" t="s">
        <v>1547</v>
      </c>
      <c r="I548" s="99">
        <v>65</v>
      </c>
      <c r="J548" s="88"/>
      <c r="K548" s="88"/>
      <c r="L548" s="88"/>
      <c r="M548" s="88"/>
      <c r="N548" s="88"/>
      <c r="O548" s="99">
        <v>65</v>
      </c>
      <c r="P548" s="88"/>
      <c r="Q548" s="88"/>
      <c r="R548" s="88"/>
      <c r="S548" s="88"/>
      <c r="T548" s="88"/>
      <c r="U548" s="88"/>
      <c r="V548" s="88"/>
      <c r="W548" s="88" t="s">
        <v>126</v>
      </c>
      <c r="X548" s="89" t="s">
        <v>108</v>
      </c>
      <c r="Y548" s="88" t="s">
        <v>127</v>
      </c>
      <c r="Z548" s="88" t="s">
        <v>127</v>
      </c>
      <c r="AA548" s="88" t="s">
        <v>127</v>
      </c>
      <c r="AB548" s="88" t="s">
        <v>127</v>
      </c>
      <c r="AC548" s="88">
        <v>73</v>
      </c>
      <c r="AD548" s="88">
        <v>186</v>
      </c>
      <c r="AE548" s="88">
        <v>3409</v>
      </c>
      <c r="AF548" s="88" t="s">
        <v>1548</v>
      </c>
      <c r="AG548" s="88" t="s">
        <v>1804</v>
      </c>
      <c r="AH548" s="88"/>
      <c r="AI548" s="88"/>
      <c r="AJ548" s="88"/>
      <c r="AK548" s="88"/>
      <c r="AL548" s="88"/>
      <c r="AM548" s="88"/>
      <c r="AN548" s="88"/>
      <c r="AO548" s="89" t="s">
        <v>127</v>
      </c>
      <c r="AP548" s="102"/>
      <c r="AQ548" s="102"/>
    </row>
    <row r="549" s="15" customFormat="1" ht="43" customHeight="1" spans="1:43">
      <c r="A549" s="25"/>
      <c r="B549" s="98" t="s">
        <v>1805</v>
      </c>
      <c r="C549" s="87" t="s">
        <v>1657</v>
      </c>
      <c r="D549" s="98" t="s">
        <v>390</v>
      </c>
      <c r="E549" s="98" t="s">
        <v>1801</v>
      </c>
      <c r="F549" s="89" t="s">
        <v>129</v>
      </c>
      <c r="G549" s="89" t="s">
        <v>1230</v>
      </c>
      <c r="H549" s="89" t="s">
        <v>1547</v>
      </c>
      <c r="I549" s="99">
        <v>130</v>
      </c>
      <c r="J549" s="88"/>
      <c r="K549" s="88"/>
      <c r="L549" s="88"/>
      <c r="M549" s="88"/>
      <c r="N549" s="88"/>
      <c r="O549" s="99">
        <v>130</v>
      </c>
      <c r="P549" s="88"/>
      <c r="Q549" s="88"/>
      <c r="R549" s="88"/>
      <c r="S549" s="88"/>
      <c r="T549" s="88"/>
      <c r="U549" s="88"/>
      <c r="V549" s="88"/>
      <c r="W549" s="88" t="s">
        <v>126</v>
      </c>
      <c r="X549" s="89" t="s">
        <v>108</v>
      </c>
      <c r="Y549" s="88" t="s">
        <v>127</v>
      </c>
      <c r="Z549" s="88" t="s">
        <v>127</v>
      </c>
      <c r="AA549" s="88" t="s">
        <v>127</v>
      </c>
      <c r="AB549" s="88" t="s">
        <v>127</v>
      </c>
      <c r="AC549" s="88">
        <v>73</v>
      </c>
      <c r="AD549" s="88">
        <v>186</v>
      </c>
      <c r="AE549" s="88">
        <v>3409</v>
      </c>
      <c r="AF549" s="88" t="s">
        <v>1548</v>
      </c>
      <c r="AG549" s="88" t="s">
        <v>1806</v>
      </c>
      <c r="AH549" s="88"/>
      <c r="AI549" s="88"/>
      <c r="AJ549" s="88"/>
      <c r="AK549" s="88"/>
      <c r="AL549" s="88"/>
      <c r="AM549" s="88"/>
      <c r="AN549" s="88"/>
      <c r="AO549" s="89" t="s">
        <v>127</v>
      </c>
      <c r="AP549" s="102"/>
      <c r="AQ549" s="102"/>
    </row>
    <row r="550" s="15" customFormat="1" ht="43" customHeight="1" spans="1:43">
      <c r="A550" s="25"/>
      <c r="B550" s="98" t="s">
        <v>1807</v>
      </c>
      <c r="C550" s="87" t="s">
        <v>1808</v>
      </c>
      <c r="D550" s="98" t="s">
        <v>390</v>
      </c>
      <c r="E550" s="98" t="s">
        <v>1801</v>
      </c>
      <c r="F550" s="89" t="s">
        <v>129</v>
      </c>
      <c r="G550" s="89" t="s">
        <v>1230</v>
      </c>
      <c r="H550" s="89" t="s">
        <v>1547</v>
      </c>
      <c r="I550" s="99">
        <v>71.5</v>
      </c>
      <c r="J550" s="88"/>
      <c r="K550" s="88"/>
      <c r="L550" s="88"/>
      <c r="M550" s="88"/>
      <c r="N550" s="88"/>
      <c r="O550" s="99">
        <v>71.5</v>
      </c>
      <c r="P550" s="88"/>
      <c r="Q550" s="88"/>
      <c r="R550" s="88"/>
      <c r="S550" s="88"/>
      <c r="T550" s="88"/>
      <c r="U550" s="88"/>
      <c r="V550" s="88"/>
      <c r="W550" s="88" t="s">
        <v>126</v>
      </c>
      <c r="X550" s="89" t="s">
        <v>108</v>
      </c>
      <c r="Y550" s="88" t="s">
        <v>127</v>
      </c>
      <c r="Z550" s="88" t="s">
        <v>127</v>
      </c>
      <c r="AA550" s="88" t="s">
        <v>127</v>
      </c>
      <c r="AB550" s="88" t="s">
        <v>127</v>
      </c>
      <c r="AC550" s="88">
        <v>73</v>
      </c>
      <c r="AD550" s="88">
        <v>186</v>
      </c>
      <c r="AE550" s="88">
        <v>3409</v>
      </c>
      <c r="AF550" s="88" t="s">
        <v>1548</v>
      </c>
      <c r="AG550" s="88" t="s">
        <v>1809</v>
      </c>
      <c r="AH550" s="88"/>
      <c r="AI550" s="88"/>
      <c r="AJ550" s="88"/>
      <c r="AK550" s="88"/>
      <c r="AL550" s="88"/>
      <c r="AM550" s="88"/>
      <c r="AN550" s="88"/>
      <c r="AO550" s="89" t="s">
        <v>127</v>
      </c>
      <c r="AP550" s="102"/>
      <c r="AQ550" s="102"/>
    </row>
    <row r="551" s="15" customFormat="1" ht="43" customHeight="1" spans="1:43">
      <c r="A551" s="25"/>
      <c r="B551" s="98" t="s">
        <v>1810</v>
      </c>
      <c r="C551" s="87" t="s">
        <v>1769</v>
      </c>
      <c r="D551" s="98" t="s">
        <v>390</v>
      </c>
      <c r="E551" s="98" t="s">
        <v>1811</v>
      </c>
      <c r="F551" s="89" t="s">
        <v>129</v>
      </c>
      <c r="G551" s="89" t="s">
        <v>1230</v>
      </c>
      <c r="H551" s="89" t="s">
        <v>1547</v>
      </c>
      <c r="I551" s="99">
        <v>52</v>
      </c>
      <c r="J551" s="88"/>
      <c r="K551" s="88"/>
      <c r="L551" s="88"/>
      <c r="M551" s="88"/>
      <c r="N551" s="88"/>
      <c r="O551" s="99">
        <v>52</v>
      </c>
      <c r="P551" s="88"/>
      <c r="Q551" s="88"/>
      <c r="R551" s="88"/>
      <c r="S551" s="88"/>
      <c r="T551" s="88"/>
      <c r="U551" s="88"/>
      <c r="V551" s="88"/>
      <c r="W551" s="88" t="s">
        <v>126</v>
      </c>
      <c r="X551" s="89" t="s">
        <v>108</v>
      </c>
      <c r="Y551" s="88" t="s">
        <v>127</v>
      </c>
      <c r="Z551" s="88" t="s">
        <v>127</v>
      </c>
      <c r="AA551" s="88" t="s">
        <v>127</v>
      </c>
      <c r="AB551" s="88" t="s">
        <v>127</v>
      </c>
      <c r="AC551" s="88">
        <v>124</v>
      </c>
      <c r="AD551" s="88">
        <v>351</v>
      </c>
      <c r="AE551" s="88">
        <v>1940</v>
      </c>
      <c r="AF551" s="88" t="s">
        <v>1548</v>
      </c>
      <c r="AG551" s="88" t="s">
        <v>1812</v>
      </c>
      <c r="AH551" s="88"/>
      <c r="AI551" s="88"/>
      <c r="AJ551" s="88"/>
      <c r="AK551" s="88"/>
      <c r="AL551" s="88"/>
      <c r="AM551" s="88"/>
      <c r="AN551" s="88"/>
      <c r="AO551" s="89" t="s">
        <v>127</v>
      </c>
      <c r="AP551" s="102"/>
      <c r="AQ551" s="102"/>
    </row>
    <row r="552" s="15" customFormat="1" ht="43" customHeight="1" spans="1:43">
      <c r="A552" s="25"/>
      <c r="B552" s="98" t="s">
        <v>1813</v>
      </c>
      <c r="C552" s="87" t="s">
        <v>1735</v>
      </c>
      <c r="D552" s="98" t="s">
        <v>390</v>
      </c>
      <c r="E552" s="98" t="s">
        <v>160</v>
      </c>
      <c r="F552" s="89" t="s">
        <v>129</v>
      </c>
      <c r="G552" s="89" t="s">
        <v>1230</v>
      </c>
      <c r="H552" s="89" t="s">
        <v>1547</v>
      </c>
      <c r="I552" s="99">
        <v>32.5</v>
      </c>
      <c r="J552" s="88"/>
      <c r="K552" s="88"/>
      <c r="L552" s="88"/>
      <c r="M552" s="88"/>
      <c r="N552" s="88"/>
      <c r="O552" s="99">
        <v>32.5</v>
      </c>
      <c r="P552" s="88"/>
      <c r="Q552" s="88"/>
      <c r="R552" s="88"/>
      <c r="S552" s="88"/>
      <c r="T552" s="88"/>
      <c r="U552" s="88"/>
      <c r="V552" s="88"/>
      <c r="W552" s="88" t="s">
        <v>126</v>
      </c>
      <c r="X552" s="89" t="s">
        <v>108</v>
      </c>
      <c r="Y552" s="88" t="s">
        <v>127</v>
      </c>
      <c r="Z552" s="88" t="s">
        <v>127</v>
      </c>
      <c r="AA552" s="88" t="s">
        <v>127</v>
      </c>
      <c r="AB552" s="88" t="s">
        <v>127</v>
      </c>
      <c r="AC552" s="88">
        <v>110</v>
      </c>
      <c r="AD552" s="88">
        <v>336</v>
      </c>
      <c r="AE552" s="88">
        <v>1986</v>
      </c>
      <c r="AF552" s="88" t="s">
        <v>1548</v>
      </c>
      <c r="AG552" s="88" t="s">
        <v>1814</v>
      </c>
      <c r="AH552" s="88"/>
      <c r="AI552" s="88"/>
      <c r="AJ552" s="88"/>
      <c r="AK552" s="88"/>
      <c r="AL552" s="88"/>
      <c r="AM552" s="88"/>
      <c r="AN552" s="88"/>
      <c r="AO552" s="89" t="s">
        <v>127</v>
      </c>
      <c r="AP552" s="102"/>
      <c r="AQ552" s="102"/>
    </row>
    <row r="553" s="15" customFormat="1" ht="43" customHeight="1" spans="1:43">
      <c r="A553" s="25"/>
      <c r="B553" s="98" t="s">
        <v>1815</v>
      </c>
      <c r="C553" s="87" t="s">
        <v>1743</v>
      </c>
      <c r="D553" s="98" t="s">
        <v>390</v>
      </c>
      <c r="E553" s="98" t="s">
        <v>408</v>
      </c>
      <c r="F553" s="89" t="s">
        <v>129</v>
      </c>
      <c r="G553" s="89" t="s">
        <v>1230</v>
      </c>
      <c r="H553" s="89" t="s">
        <v>1547</v>
      </c>
      <c r="I553" s="99">
        <v>97.5</v>
      </c>
      <c r="J553" s="88"/>
      <c r="K553" s="88"/>
      <c r="L553" s="88"/>
      <c r="M553" s="88"/>
      <c r="N553" s="88"/>
      <c r="O553" s="99">
        <v>97.5</v>
      </c>
      <c r="P553" s="88"/>
      <c r="Q553" s="88"/>
      <c r="R553" s="88"/>
      <c r="S553" s="88"/>
      <c r="T553" s="88"/>
      <c r="U553" s="88"/>
      <c r="V553" s="88"/>
      <c r="W553" s="88" t="s">
        <v>126</v>
      </c>
      <c r="X553" s="89" t="s">
        <v>108</v>
      </c>
      <c r="Y553" s="88" t="s">
        <v>127</v>
      </c>
      <c r="Z553" s="88" t="s">
        <v>127</v>
      </c>
      <c r="AA553" s="88" t="s">
        <v>127</v>
      </c>
      <c r="AB553" s="88" t="s">
        <v>127</v>
      </c>
      <c r="AC553" s="88">
        <v>93</v>
      </c>
      <c r="AD553" s="88">
        <v>251</v>
      </c>
      <c r="AE553" s="88">
        <v>1064</v>
      </c>
      <c r="AF553" s="88" t="s">
        <v>1548</v>
      </c>
      <c r="AG553" s="88" t="s">
        <v>1816</v>
      </c>
      <c r="AH553" s="88"/>
      <c r="AI553" s="88"/>
      <c r="AJ553" s="88"/>
      <c r="AK553" s="88"/>
      <c r="AL553" s="88"/>
      <c r="AM553" s="88"/>
      <c r="AN553" s="88"/>
      <c r="AO553" s="89" t="s">
        <v>127</v>
      </c>
      <c r="AP553" s="102"/>
      <c r="AQ553" s="102"/>
    </row>
    <row r="554" s="15" customFormat="1" ht="43" customHeight="1" spans="1:43">
      <c r="A554" s="25"/>
      <c r="B554" s="98" t="s">
        <v>1817</v>
      </c>
      <c r="C554" s="87" t="s">
        <v>1663</v>
      </c>
      <c r="D554" s="98" t="s">
        <v>390</v>
      </c>
      <c r="E554" s="98" t="s">
        <v>408</v>
      </c>
      <c r="F554" s="89" t="s">
        <v>129</v>
      </c>
      <c r="G554" s="89" t="s">
        <v>1230</v>
      </c>
      <c r="H554" s="89" t="s">
        <v>1547</v>
      </c>
      <c r="I554" s="99">
        <v>39</v>
      </c>
      <c r="J554" s="88"/>
      <c r="K554" s="88"/>
      <c r="L554" s="88"/>
      <c r="M554" s="88"/>
      <c r="N554" s="88"/>
      <c r="O554" s="99">
        <v>39</v>
      </c>
      <c r="P554" s="88"/>
      <c r="Q554" s="88"/>
      <c r="R554" s="88"/>
      <c r="S554" s="88"/>
      <c r="T554" s="88"/>
      <c r="U554" s="88"/>
      <c r="V554" s="88"/>
      <c r="W554" s="88" t="s">
        <v>126</v>
      </c>
      <c r="X554" s="89" t="s">
        <v>108</v>
      </c>
      <c r="Y554" s="88" t="s">
        <v>127</v>
      </c>
      <c r="Z554" s="88" t="s">
        <v>127</v>
      </c>
      <c r="AA554" s="88" t="s">
        <v>127</v>
      </c>
      <c r="AB554" s="88" t="s">
        <v>127</v>
      </c>
      <c r="AC554" s="88">
        <v>93</v>
      </c>
      <c r="AD554" s="88">
        <v>251</v>
      </c>
      <c r="AE554" s="88">
        <v>1064</v>
      </c>
      <c r="AF554" s="88" t="s">
        <v>1548</v>
      </c>
      <c r="AG554" s="88" t="s">
        <v>1818</v>
      </c>
      <c r="AH554" s="88"/>
      <c r="AI554" s="88"/>
      <c r="AJ554" s="88"/>
      <c r="AK554" s="88"/>
      <c r="AL554" s="88"/>
      <c r="AM554" s="88"/>
      <c r="AN554" s="88"/>
      <c r="AO554" s="89" t="s">
        <v>127</v>
      </c>
      <c r="AP554" s="102"/>
      <c r="AQ554" s="102"/>
    </row>
    <row r="555" s="15" customFormat="1" ht="43" customHeight="1" spans="1:43">
      <c r="A555" s="25"/>
      <c r="B555" s="98" t="s">
        <v>1819</v>
      </c>
      <c r="C555" s="87" t="s">
        <v>1820</v>
      </c>
      <c r="D555" s="98" t="s">
        <v>390</v>
      </c>
      <c r="E555" s="98" t="s">
        <v>391</v>
      </c>
      <c r="F555" s="89" t="s">
        <v>129</v>
      </c>
      <c r="G555" s="89" t="s">
        <v>1230</v>
      </c>
      <c r="H555" s="89" t="s">
        <v>1547</v>
      </c>
      <c r="I555" s="99">
        <v>19.5</v>
      </c>
      <c r="J555" s="88"/>
      <c r="K555" s="88"/>
      <c r="L555" s="88"/>
      <c r="M555" s="88"/>
      <c r="N555" s="88"/>
      <c r="O555" s="99">
        <v>19.5</v>
      </c>
      <c r="P555" s="88"/>
      <c r="Q555" s="88"/>
      <c r="R555" s="88"/>
      <c r="S555" s="88"/>
      <c r="T555" s="88"/>
      <c r="U555" s="88"/>
      <c r="V555" s="88"/>
      <c r="W555" s="88" t="s">
        <v>126</v>
      </c>
      <c r="X555" s="89" t="s">
        <v>108</v>
      </c>
      <c r="Y555" s="88" t="s">
        <v>127</v>
      </c>
      <c r="Z555" s="88" t="s">
        <v>127</v>
      </c>
      <c r="AA555" s="88" t="s">
        <v>127</v>
      </c>
      <c r="AB555" s="88" t="s">
        <v>127</v>
      </c>
      <c r="AC555" s="88">
        <v>114</v>
      </c>
      <c r="AD555" s="88">
        <v>323</v>
      </c>
      <c r="AE555" s="88">
        <v>2048</v>
      </c>
      <c r="AF555" s="88" t="s">
        <v>1548</v>
      </c>
      <c r="AG555" s="88" t="s">
        <v>1821</v>
      </c>
      <c r="AH555" s="88"/>
      <c r="AI555" s="88"/>
      <c r="AJ555" s="88"/>
      <c r="AK555" s="88"/>
      <c r="AL555" s="88"/>
      <c r="AM555" s="88"/>
      <c r="AN555" s="88"/>
      <c r="AO555" s="89" t="s">
        <v>127</v>
      </c>
      <c r="AP555" s="102"/>
      <c r="AQ555" s="102"/>
    </row>
    <row r="556" s="15" customFormat="1" ht="43" customHeight="1" spans="1:43">
      <c r="A556" s="25"/>
      <c r="B556" s="98" t="s">
        <v>1822</v>
      </c>
      <c r="C556" s="87" t="s">
        <v>1648</v>
      </c>
      <c r="D556" s="98" t="s">
        <v>529</v>
      </c>
      <c r="E556" s="98" t="s">
        <v>545</v>
      </c>
      <c r="F556" s="89" t="s">
        <v>129</v>
      </c>
      <c r="G556" s="89" t="s">
        <v>1230</v>
      </c>
      <c r="H556" s="89" t="s">
        <v>1547</v>
      </c>
      <c r="I556" s="99">
        <v>260</v>
      </c>
      <c r="J556" s="88"/>
      <c r="K556" s="88"/>
      <c r="L556" s="88"/>
      <c r="M556" s="88"/>
      <c r="N556" s="88"/>
      <c r="O556" s="99">
        <v>260</v>
      </c>
      <c r="P556" s="88"/>
      <c r="Q556" s="88"/>
      <c r="R556" s="88"/>
      <c r="S556" s="88"/>
      <c r="T556" s="88"/>
      <c r="U556" s="88"/>
      <c r="V556" s="88"/>
      <c r="W556" s="88" t="s">
        <v>126</v>
      </c>
      <c r="X556" s="89" t="s">
        <v>108</v>
      </c>
      <c r="Y556" s="88" t="s">
        <v>108</v>
      </c>
      <c r="Z556" s="88" t="s">
        <v>127</v>
      </c>
      <c r="AA556" s="88" t="s">
        <v>127</v>
      </c>
      <c r="AB556" s="88" t="s">
        <v>127</v>
      </c>
      <c r="AC556" s="88">
        <v>191</v>
      </c>
      <c r="AD556" s="88">
        <v>614</v>
      </c>
      <c r="AE556" s="88">
        <v>1646</v>
      </c>
      <c r="AF556" s="88" t="s">
        <v>1548</v>
      </c>
      <c r="AG556" s="88" t="s">
        <v>1823</v>
      </c>
      <c r="AH556" s="88"/>
      <c r="AI556" s="88"/>
      <c r="AJ556" s="88"/>
      <c r="AK556" s="88"/>
      <c r="AL556" s="88"/>
      <c r="AM556" s="88"/>
      <c r="AN556" s="88"/>
      <c r="AO556" s="89" t="s">
        <v>127</v>
      </c>
      <c r="AP556" s="102"/>
      <c r="AQ556" s="102"/>
    </row>
    <row r="557" s="15" customFormat="1" ht="43" customHeight="1" spans="1:43">
      <c r="A557" s="25"/>
      <c r="B557" s="98" t="s">
        <v>1824</v>
      </c>
      <c r="C557" s="87" t="s">
        <v>1657</v>
      </c>
      <c r="D557" s="98" t="s">
        <v>529</v>
      </c>
      <c r="E557" s="98" t="s">
        <v>545</v>
      </c>
      <c r="F557" s="89" t="s">
        <v>129</v>
      </c>
      <c r="G557" s="89" t="s">
        <v>1230</v>
      </c>
      <c r="H557" s="89" t="s">
        <v>1547</v>
      </c>
      <c r="I557" s="99">
        <v>130</v>
      </c>
      <c r="J557" s="88"/>
      <c r="K557" s="88"/>
      <c r="L557" s="88"/>
      <c r="M557" s="88"/>
      <c r="N557" s="88"/>
      <c r="O557" s="99">
        <v>130</v>
      </c>
      <c r="P557" s="88"/>
      <c r="Q557" s="88"/>
      <c r="R557" s="88"/>
      <c r="S557" s="88"/>
      <c r="T557" s="88"/>
      <c r="U557" s="88"/>
      <c r="V557" s="88"/>
      <c r="W557" s="88" t="s">
        <v>126</v>
      </c>
      <c r="X557" s="89" t="s">
        <v>108</v>
      </c>
      <c r="Y557" s="88" t="s">
        <v>108</v>
      </c>
      <c r="Z557" s="88" t="s">
        <v>127</v>
      </c>
      <c r="AA557" s="88" t="s">
        <v>127</v>
      </c>
      <c r="AB557" s="88" t="s">
        <v>127</v>
      </c>
      <c r="AC557" s="88">
        <v>191</v>
      </c>
      <c r="AD557" s="88">
        <v>614</v>
      </c>
      <c r="AE557" s="88">
        <v>1646</v>
      </c>
      <c r="AF557" s="88" t="s">
        <v>1548</v>
      </c>
      <c r="AG557" s="88" t="s">
        <v>1825</v>
      </c>
      <c r="AH557" s="88"/>
      <c r="AI557" s="88"/>
      <c r="AJ557" s="88"/>
      <c r="AK557" s="88"/>
      <c r="AL557" s="88"/>
      <c r="AM557" s="88"/>
      <c r="AN557" s="88"/>
      <c r="AO557" s="89" t="s">
        <v>127</v>
      </c>
      <c r="AP557" s="102"/>
      <c r="AQ557" s="102"/>
    </row>
    <row r="558" s="15" customFormat="1" ht="43" customHeight="1" spans="1:43">
      <c r="A558" s="25"/>
      <c r="B558" s="98" t="s">
        <v>1826</v>
      </c>
      <c r="C558" s="87" t="s">
        <v>1727</v>
      </c>
      <c r="D558" s="98" t="s">
        <v>529</v>
      </c>
      <c r="E558" s="98" t="s">
        <v>545</v>
      </c>
      <c r="F558" s="89" t="s">
        <v>129</v>
      </c>
      <c r="G558" s="89" t="s">
        <v>1230</v>
      </c>
      <c r="H558" s="89" t="s">
        <v>1547</v>
      </c>
      <c r="I558" s="99">
        <v>390</v>
      </c>
      <c r="J558" s="88"/>
      <c r="K558" s="88"/>
      <c r="L558" s="88"/>
      <c r="M558" s="88"/>
      <c r="N558" s="88"/>
      <c r="O558" s="99">
        <v>390</v>
      </c>
      <c r="P558" s="88"/>
      <c r="Q558" s="88"/>
      <c r="R558" s="88"/>
      <c r="S558" s="88"/>
      <c r="T558" s="88"/>
      <c r="U558" s="88"/>
      <c r="V558" s="88"/>
      <c r="W558" s="88" t="s">
        <v>126</v>
      </c>
      <c r="X558" s="89" t="s">
        <v>108</v>
      </c>
      <c r="Y558" s="88" t="s">
        <v>108</v>
      </c>
      <c r="Z558" s="88" t="s">
        <v>127</v>
      </c>
      <c r="AA558" s="88" t="s">
        <v>127</v>
      </c>
      <c r="AB558" s="88" t="s">
        <v>127</v>
      </c>
      <c r="AC558" s="88">
        <v>191</v>
      </c>
      <c r="AD558" s="88">
        <v>614</v>
      </c>
      <c r="AE558" s="88">
        <v>1646</v>
      </c>
      <c r="AF558" s="88" t="s">
        <v>1548</v>
      </c>
      <c r="AG558" s="88" t="s">
        <v>1827</v>
      </c>
      <c r="AH558" s="88"/>
      <c r="AI558" s="88"/>
      <c r="AJ558" s="88"/>
      <c r="AK558" s="88"/>
      <c r="AL558" s="88"/>
      <c r="AM558" s="88"/>
      <c r="AN558" s="88"/>
      <c r="AO558" s="89" t="s">
        <v>127</v>
      </c>
      <c r="AP558" s="102"/>
      <c r="AQ558" s="102"/>
    </row>
    <row r="559" s="15" customFormat="1" ht="43" customHeight="1" spans="1:43">
      <c r="A559" s="25"/>
      <c r="B559" s="98" t="s">
        <v>1828</v>
      </c>
      <c r="C559" s="87" t="s">
        <v>1638</v>
      </c>
      <c r="D559" s="98" t="s">
        <v>529</v>
      </c>
      <c r="E559" s="98" t="s">
        <v>545</v>
      </c>
      <c r="F559" s="89" t="s">
        <v>129</v>
      </c>
      <c r="G559" s="89" t="s">
        <v>1230</v>
      </c>
      <c r="H559" s="89" t="s">
        <v>1547</v>
      </c>
      <c r="I559" s="99">
        <v>292.5</v>
      </c>
      <c r="J559" s="88"/>
      <c r="K559" s="88"/>
      <c r="L559" s="88"/>
      <c r="M559" s="88"/>
      <c r="N559" s="88"/>
      <c r="O559" s="99">
        <v>292.5</v>
      </c>
      <c r="P559" s="88"/>
      <c r="Q559" s="88"/>
      <c r="R559" s="88"/>
      <c r="S559" s="88"/>
      <c r="T559" s="88"/>
      <c r="U559" s="88"/>
      <c r="V559" s="88"/>
      <c r="W559" s="88" t="s">
        <v>126</v>
      </c>
      <c r="X559" s="89" t="s">
        <v>108</v>
      </c>
      <c r="Y559" s="88" t="s">
        <v>108</v>
      </c>
      <c r="Z559" s="88" t="s">
        <v>127</v>
      </c>
      <c r="AA559" s="88" t="s">
        <v>127</v>
      </c>
      <c r="AB559" s="88" t="s">
        <v>127</v>
      </c>
      <c r="AC559" s="88">
        <v>191</v>
      </c>
      <c r="AD559" s="88">
        <v>614</v>
      </c>
      <c r="AE559" s="88">
        <v>1646</v>
      </c>
      <c r="AF559" s="88" t="s">
        <v>1548</v>
      </c>
      <c r="AG559" s="88" t="s">
        <v>1829</v>
      </c>
      <c r="AH559" s="88"/>
      <c r="AI559" s="88"/>
      <c r="AJ559" s="88"/>
      <c r="AK559" s="88"/>
      <c r="AL559" s="88"/>
      <c r="AM559" s="88"/>
      <c r="AN559" s="88"/>
      <c r="AO559" s="89" t="s">
        <v>127</v>
      </c>
      <c r="AP559" s="102"/>
      <c r="AQ559" s="102"/>
    </row>
    <row r="560" s="15" customFormat="1" ht="43" customHeight="1" spans="1:43">
      <c r="A560" s="25"/>
      <c r="B560" s="98" t="s">
        <v>1830</v>
      </c>
      <c r="C560" s="87" t="s">
        <v>1625</v>
      </c>
      <c r="D560" s="98" t="s">
        <v>529</v>
      </c>
      <c r="E560" s="98" t="s">
        <v>557</v>
      </c>
      <c r="F560" s="89" t="s">
        <v>129</v>
      </c>
      <c r="G560" s="89" t="s">
        <v>1230</v>
      </c>
      <c r="H560" s="89" t="s">
        <v>1547</v>
      </c>
      <c r="I560" s="99">
        <v>65</v>
      </c>
      <c r="J560" s="88"/>
      <c r="K560" s="88"/>
      <c r="L560" s="88"/>
      <c r="M560" s="88"/>
      <c r="N560" s="88"/>
      <c r="O560" s="99">
        <v>65</v>
      </c>
      <c r="P560" s="88"/>
      <c r="Q560" s="88"/>
      <c r="R560" s="88"/>
      <c r="S560" s="88"/>
      <c r="T560" s="88"/>
      <c r="U560" s="88"/>
      <c r="V560" s="88"/>
      <c r="W560" s="88" t="s">
        <v>126</v>
      </c>
      <c r="X560" s="89" t="s">
        <v>108</v>
      </c>
      <c r="Y560" s="88" t="s">
        <v>127</v>
      </c>
      <c r="Z560" s="88" t="s">
        <v>127</v>
      </c>
      <c r="AA560" s="88" t="s">
        <v>127</v>
      </c>
      <c r="AB560" s="88" t="s">
        <v>127</v>
      </c>
      <c r="AC560" s="88">
        <v>249</v>
      </c>
      <c r="AD560" s="88">
        <v>808</v>
      </c>
      <c r="AE560" s="88">
        <v>2739</v>
      </c>
      <c r="AF560" s="88" t="s">
        <v>1548</v>
      </c>
      <c r="AG560" s="88" t="s">
        <v>1831</v>
      </c>
      <c r="AH560" s="88"/>
      <c r="AI560" s="88"/>
      <c r="AJ560" s="88"/>
      <c r="AK560" s="88"/>
      <c r="AL560" s="88"/>
      <c r="AM560" s="88"/>
      <c r="AN560" s="88"/>
      <c r="AO560" s="89" t="s">
        <v>127</v>
      </c>
      <c r="AP560" s="102"/>
      <c r="AQ560" s="102"/>
    </row>
    <row r="561" s="15" customFormat="1" ht="43" customHeight="1" spans="1:43">
      <c r="A561" s="25"/>
      <c r="B561" s="98" t="s">
        <v>1832</v>
      </c>
      <c r="C561" s="87" t="s">
        <v>1651</v>
      </c>
      <c r="D561" s="98" t="s">
        <v>529</v>
      </c>
      <c r="E561" s="98" t="s">
        <v>557</v>
      </c>
      <c r="F561" s="89" t="s">
        <v>129</v>
      </c>
      <c r="G561" s="89" t="s">
        <v>1230</v>
      </c>
      <c r="H561" s="89" t="s">
        <v>1547</v>
      </c>
      <c r="I561" s="99">
        <v>175.5</v>
      </c>
      <c r="J561" s="88"/>
      <c r="K561" s="88"/>
      <c r="L561" s="88"/>
      <c r="M561" s="88"/>
      <c r="N561" s="88"/>
      <c r="O561" s="99">
        <v>175.5</v>
      </c>
      <c r="P561" s="88"/>
      <c r="Q561" s="88"/>
      <c r="R561" s="88"/>
      <c r="S561" s="88"/>
      <c r="T561" s="88"/>
      <c r="U561" s="88"/>
      <c r="V561" s="88"/>
      <c r="W561" s="88" t="s">
        <v>126</v>
      </c>
      <c r="X561" s="89" t="s">
        <v>108</v>
      </c>
      <c r="Y561" s="88" t="s">
        <v>127</v>
      </c>
      <c r="Z561" s="88" t="s">
        <v>127</v>
      </c>
      <c r="AA561" s="88" t="s">
        <v>127</v>
      </c>
      <c r="AB561" s="88" t="s">
        <v>127</v>
      </c>
      <c r="AC561" s="88">
        <v>249</v>
      </c>
      <c r="AD561" s="88">
        <v>808</v>
      </c>
      <c r="AE561" s="88">
        <v>2739</v>
      </c>
      <c r="AF561" s="88" t="s">
        <v>1548</v>
      </c>
      <c r="AG561" s="88" t="s">
        <v>1833</v>
      </c>
      <c r="AH561" s="88"/>
      <c r="AI561" s="88"/>
      <c r="AJ561" s="88"/>
      <c r="AK561" s="88"/>
      <c r="AL561" s="88"/>
      <c r="AM561" s="88"/>
      <c r="AN561" s="88"/>
      <c r="AO561" s="89" t="s">
        <v>127</v>
      </c>
      <c r="AP561" s="102"/>
      <c r="AQ561" s="102"/>
    </row>
    <row r="562" s="15" customFormat="1" ht="43" customHeight="1" spans="1:43">
      <c r="A562" s="25"/>
      <c r="B562" s="98" t="s">
        <v>1834</v>
      </c>
      <c r="C562" s="87" t="s">
        <v>1689</v>
      </c>
      <c r="D562" s="98" t="s">
        <v>529</v>
      </c>
      <c r="E562" s="98" t="s">
        <v>557</v>
      </c>
      <c r="F562" s="89" t="s">
        <v>129</v>
      </c>
      <c r="G562" s="89" t="s">
        <v>1230</v>
      </c>
      <c r="H562" s="89" t="s">
        <v>1547</v>
      </c>
      <c r="I562" s="99">
        <v>91</v>
      </c>
      <c r="J562" s="88"/>
      <c r="K562" s="88"/>
      <c r="L562" s="88"/>
      <c r="M562" s="88"/>
      <c r="N562" s="88"/>
      <c r="O562" s="99">
        <v>91</v>
      </c>
      <c r="P562" s="88"/>
      <c r="Q562" s="88"/>
      <c r="R562" s="88"/>
      <c r="S562" s="88"/>
      <c r="T562" s="88"/>
      <c r="U562" s="88"/>
      <c r="V562" s="88"/>
      <c r="W562" s="88" t="s">
        <v>126</v>
      </c>
      <c r="X562" s="89" t="s">
        <v>108</v>
      </c>
      <c r="Y562" s="88" t="s">
        <v>127</v>
      </c>
      <c r="Z562" s="88" t="s">
        <v>127</v>
      </c>
      <c r="AA562" s="88" t="s">
        <v>127</v>
      </c>
      <c r="AB562" s="88" t="s">
        <v>127</v>
      </c>
      <c r="AC562" s="88">
        <v>249</v>
      </c>
      <c r="AD562" s="88">
        <v>808</v>
      </c>
      <c r="AE562" s="88">
        <v>2739</v>
      </c>
      <c r="AF562" s="88" t="s">
        <v>1548</v>
      </c>
      <c r="AG562" s="88" t="s">
        <v>1835</v>
      </c>
      <c r="AH562" s="88"/>
      <c r="AI562" s="88"/>
      <c r="AJ562" s="88"/>
      <c r="AK562" s="88"/>
      <c r="AL562" s="88"/>
      <c r="AM562" s="88"/>
      <c r="AN562" s="88"/>
      <c r="AO562" s="89" t="s">
        <v>127</v>
      </c>
      <c r="AP562" s="102"/>
      <c r="AQ562" s="102"/>
    </row>
    <row r="563" s="15" customFormat="1" ht="43" customHeight="1" spans="1:43">
      <c r="A563" s="25"/>
      <c r="B563" s="98" t="s">
        <v>1836</v>
      </c>
      <c r="C563" s="87" t="s">
        <v>1724</v>
      </c>
      <c r="D563" s="98" t="s">
        <v>529</v>
      </c>
      <c r="E563" s="98" t="s">
        <v>530</v>
      </c>
      <c r="F563" s="89" t="s">
        <v>129</v>
      </c>
      <c r="G563" s="89" t="s">
        <v>1230</v>
      </c>
      <c r="H563" s="89" t="s">
        <v>1547</v>
      </c>
      <c r="I563" s="99">
        <v>162.5</v>
      </c>
      <c r="J563" s="88"/>
      <c r="K563" s="88"/>
      <c r="L563" s="88"/>
      <c r="M563" s="88"/>
      <c r="N563" s="88"/>
      <c r="O563" s="99">
        <v>162.5</v>
      </c>
      <c r="P563" s="88"/>
      <c r="Q563" s="88"/>
      <c r="R563" s="88"/>
      <c r="S563" s="88"/>
      <c r="T563" s="88"/>
      <c r="U563" s="88"/>
      <c r="V563" s="88"/>
      <c r="W563" s="88" t="s">
        <v>126</v>
      </c>
      <c r="X563" s="89" t="s">
        <v>108</v>
      </c>
      <c r="Y563" s="88" t="s">
        <v>127</v>
      </c>
      <c r="Z563" s="88" t="s">
        <v>127</v>
      </c>
      <c r="AA563" s="88" t="s">
        <v>127</v>
      </c>
      <c r="AB563" s="88" t="s">
        <v>127</v>
      </c>
      <c r="AC563" s="88">
        <v>119</v>
      </c>
      <c r="AD563" s="88">
        <v>423</v>
      </c>
      <c r="AE563" s="88">
        <v>1247</v>
      </c>
      <c r="AF563" s="88" t="s">
        <v>1548</v>
      </c>
      <c r="AG563" s="88" t="s">
        <v>1837</v>
      </c>
      <c r="AH563" s="88"/>
      <c r="AI563" s="88"/>
      <c r="AJ563" s="88"/>
      <c r="AK563" s="88"/>
      <c r="AL563" s="88"/>
      <c r="AM563" s="88"/>
      <c r="AN563" s="88"/>
      <c r="AO563" s="89" t="s">
        <v>127</v>
      </c>
      <c r="AP563" s="102"/>
      <c r="AQ563" s="102"/>
    </row>
    <row r="564" s="15" customFormat="1" ht="43" customHeight="1" spans="1:43">
      <c r="A564" s="25"/>
      <c r="B564" s="98" t="s">
        <v>1838</v>
      </c>
      <c r="C564" s="87" t="s">
        <v>1654</v>
      </c>
      <c r="D564" s="98" t="s">
        <v>529</v>
      </c>
      <c r="E564" s="98" t="s">
        <v>535</v>
      </c>
      <c r="F564" s="89" t="s">
        <v>129</v>
      </c>
      <c r="G564" s="89" t="s">
        <v>1230</v>
      </c>
      <c r="H564" s="89" t="s">
        <v>1547</v>
      </c>
      <c r="I564" s="99">
        <v>117</v>
      </c>
      <c r="J564" s="88"/>
      <c r="K564" s="88"/>
      <c r="L564" s="88"/>
      <c r="M564" s="88"/>
      <c r="N564" s="88"/>
      <c r="O564" s="99">
        <v>117</v>
      </c>
      <c r="P564" s="88"/>
      <c r="Q564" s="88"/>
      <c r="R564" s="88"/>
      <c r="S564" s="88"/>
      <c r="T564" s="88"/>
      <c r="U564" s="88"/>
      <c r="V564" s="88"/>
      <c r="W564" s="88" t="s">
        <v>126</v>
      </c>
      <c r="X564" s="89" t="s">
        <v>108</v>
      </c>
      <c r="Y564" s="88" t="s">
        <v>127</v>
      </c>
      <c r="Z564" s="88" t="s">
        <v>127</v>
      </c>
      <c r="AA564" s="88" t="s">
        <v>127</v>
      </c>
      <c r="AB564" s="88" t="s">
        <v>127</v>
      </c>
      <c r="AC564" s="88">
        <v>205</v>
      </c>
      <c r="AD564" s="88">
        <v>578</v>
      </c>
      <c r="AE564" s="88">
        <v>1630</v>
      </c>
      <c r="AF564" s="88" t="s">
        <v>1548</v>
      </c>
      <c r="AG564" s="88" t="s">
        <v>1839</v>
      </c>
      <c r="AH564" s="88"/>
      <c r="AI564" s="88"/>
      <c r="AJ564" s="88"/>
      <c r="AK564" s="88"/>
      <c r="AL564" s="88"/>
      <c r="AM564" s="88"/>
      <c r="AN564" s="88"/>
      <c r="AO564" s="89" t="s">
        <v>127</v>
      </c>
      <c r="AP564" s="102"/>
      <c r="AQ564" s="102"/>
    </row>
    <row r="565" s="15" customFormat="1" ht="43" customHeight="1" spans="1:43">
      <c r="A565" s="25"/>
      <c r="B565" s="98" t="s">
        <v>1840</v>
      </c>
      <c r="C565" s="87" t="s">
        <v>1743</v>
      </c>
      <c r="D565" s="98" t="s">
        <v>529</v>
      </c>
      <c r="E565" s="98" t="s">
        <v>535</v>
      </c>
      <c r="F565" s="89" t="s">
        <v>129</v>
      </c>
      <c r="G565" s="89" t="s">
        <v>1230</v>
      </c>
      <c r="H565" s="89" t="s">
        <v>1547</v>
      </c>
      <c r="I565" s="99">
        <v>97.5</v>
      </c>
      <c r="J565" s="88"/>
      <c r="K565" s="88"/>
      <c r="L565" s="88"/>
      <c r="M565" s="88"/>
      <c r="N565" s="88"/>
      <c r="O565" s="99">
        <v>97.5</v>
      </c>
      <c r="P565" s="88"/>
      <c r="Q565" s="88"/>
      <c r="R565" s="88"/>
      <c r="S565" s="88"/>
      <c r="T565" s="88"/>
      <c r="U565" s="88"/>
      <c r="V565" s="88"/>
      <c r="W565" s="88" t="s">
        <v>126</v>
      </c>
      <c r="X565" s="89" t="s">
        <v>108</v>
      </c>
      <c r="Y565" s="88" t="s">
        <v>127</v>
      </c>
      <c r="Z565" s="88" t="s">
        <v>127</v>
      </c>
      <c r="AA565" s="88" t="s">
        <v>127</v>
      </c>
      <c r="AB565" s="88" t="s">
        <v>127</v>
      </c>
      <c r="AC565" s="88">
        <v>205</v>
      </c>
      <c r="AD565" s="88">
        <v>578</v>
      </c>
      <c r="AE565" s="88">
        <v>1630</v>
      </c>
      <c r="AF565" s="88" t="s">
        <v>1548</v>
      </c>
      <c r="AG565" s="88" t="s">
        <v>1841</v>
      </c>
      <c r="AH565" s="88"/>
      <c r="AI565" s="88"/>
      <c r="AJ565" s="88"/>
      <c r="AK565" s="88"/>
      <c r="AL565" s="88"/>
      <c r="AM565" s="88"/>
      <c r="AN565" s="88"/>
      <c r="AO565" s="89" t="s">
        <v>127</v>
      </c>
      <c r="AP565" s="102"/>
      <c r="AQ565" s="102"/>
    </row>
    <row r="566" s="15" customFormat="1" ht="43" customHeight="1" spans="1:43">
      <c r="A566" s="25"/>
      <c r="B566" s="98" t="s">
        <v>1842</v>
      </c>
      <c r="C566" s="87" t="s">
        <v>1692</v>
      </c>
      <c r="D566" s="98" t="s">
        <v>178</v>
      </c>
      <c r="E566" s="98" t="s">
        <v>343</v>
      </c>
      <c r="F566" s="89" t="s">
        <v>129</v>
      </c>
      <c r="G566" s="89" t="s">
        <v>1230</v>
      </c>
      <c r="H566" s="89" t="s">
        <v>1547</v>
      </c>
      <c r="I566" s="99">
        <v>325</v>
      </c>
      <c r="J566" s="88"/>
      <c r="K566" s="88"/>
      <c r="L566" s="88"/>
      <c r="M566" s="88"/>
      <c r="N566" s="88"/>
      <c r="O566" s="99">
        <v>325</v>
      </c>
      <c r="P566" s="88"/>
      <c r="Q566" s="88"/>
      <c r="R566" s="88"/>
      <c r="S566" s="88"/>
      <c r="T566" s="88"/>
      <c r="U566" s="88"/>
      <c r="V566" s="88"/>
      <c r="W566" s="88" t="s">
        <v>126</v>
      </c>
      <c r="X566" s="89" t="s">
        <v>108</v>
      </c>
      <c r="Y566" s="88" t="s">
        <v>127</v>
      </c>
      <c r="Z566" s="88" t="s">
        <v>127</v>
      </c>
      <c r="AA566" s="88" t="s">
        <v>127</v>
      </c>
      <c r="AB566" s="88" t="s">
        <v>127</v>
      </c>
      <c r="AC566" s="88">
        <v>107</v>
      </c>
      <c r="AD566" s="88">
        <v>330</v>
      </c>
      <c r="AE566" s="88">
        <v>2214</v>
      </c>
      <c r="AF566" s="88" t="s">
        <v>1548</v>
      </c>
      <c r="AG566" s="88" t="s">
        <v>1843</v>
      </c>
      <c r="AH566" s="88"/>
      <c r="AI566" s="88"/>
      <c r="AJ566" s="88"/>
      <c r="AK566" s="88"/>
      <c r="AL566" s="88"/>
      <c r="AM566" s="88"/>
      <c r="AN566" s="88"/>
      <c r="AO566" s="89" t="s">
        <v>127</v>
      </c>
      <c r="AP566" s="102"/>
      <c r="AQ566" s="102"/>
    </row>
    <row r="567" s="15" customFormat="1" ht="43" customHeight="1" spans="1:43">
      <c r="A567" s="25"/>
      <c r="B567" s="98" t="s">
        <v>1844</v>
      </c>
      <c r="C567" s="87" t="s">
        <v>1625</v>
      </c>
      <c r="D567" s="98" t="s">
        <v>178</v>
      </c>
      <c r="E567" s="98" t="s">
        <v>348</v>
      </c>
      <c r="F567" s="89" t="s">
        <v>129</v>
      </c>
      <c r="G567" s="89" t="s">
        <v>1230</v>
      </c>
      <c r="H567" s="89" t="s">
        <v>1547</v>
      </c>
      <c r="I567" s="99">
        <v>65</v>
      </c>
      <c r="J567" s="88"/>
      <c r="K567" s="88"/>
      <c r="L567" s="88"/>
      <c r="M567" s="88"/>
      <c r="N567" s="88"/>
      <c r="O567" s="99">
        <v>65</v>
      </c>
      <c r="P567" s="88"/>
      <c r="Q567" s="88"/>
      <c r="R567" s="88"/>
      <c r="S567" s="88"/>
      <c r="T567" s="88"/>
      <c r="U567" s="88"/>
      <c r="V567" s="88"/>
      <c r="W567" s="88" t="s">
        <v>126</v>
      </c>
      <c r="X567" s="89" t="s">
        <v>108</v>
      </c>
      <c r="Y567" s="88" t="s">
        <v>127</v>
      </c>
      <c r="Z567" s="88" t="s">
        <v>127</v>
      </c>
      <c r="AA567" s="88" t="s">
        <v>127</v>
      </c>
      <c r="AB567" s="88" t="s">
        <v>127</v>
      </c>
      <c r="AC567" s="88">
        <v>132</v>
      </c>
      <c r="AD567" s="88">
        <v>391</v>
      </c>
      <c r="AE567" s="88">
        <v>3516</v>
      </c>
      <c r="AF567" s="88" t="s">
        <v>1548</v>
      </c>
      <c r="AG567" s="88" t="s">
        <v>1845</v>
      </c>
      <c r="AH567" s="88"/>
      <c r="AI567" s="88"/>
      <c r="AJ567" s="88"/>
      <c r="AK567" s="88"/>
      <c r="AL567" s="88"/>
      <c r="AM567" s="88"/>
      <c r="AN567" s="88"/>
      <c r="AO567" s="89" t="s">
        <v>127</v>
      </c>
      <c r="AP567" s="102"/>
      <c r="AQ567" s="102"/>
    </row>
    <row r="568" s="15" customFormat="1" ht="43" customHeight="1" spans="1:43">
      <c r="A568" s="25"/>
      <c r="B568" s="98" t="s">
        <v>1846</v>
      </c>
      <c r="C568" s="87" t="s">
        <v>1847</v>
      </c>
      <c r="D568" s="98" t="s">
        <v>178</v>
      </c>
      <c r="E568" s="98" t="s">
        <v>348</v>
      </c>
      <c r="F568" s="89" t="s">
        <v>129</v>
      </c>
      <c r="G568" s="89" t="s">
        <v>1230</v>
      </c>
      <c r="H568" s="89" t="s">
        <v>1547</v>
      </c>
      <c r="I568" s="99">
        <v>357.5</v>
      </c>
      <c r="J568" s="88"/>
      <c r="K568" s="88"/>
      <c r="L568" s="88"/>
      <c r="M568" s="88"/>
      <c r="N568" s="88"/>
      <c r="O568" s="99">
        <v>357.5</v>
      </c>
      <c r="P568" s="88"/>
      <c r="Q568" s="88"/>
      <c r="R568" s="88"/>
      <c r="S568" s="88"/>
      <c r="T568" s="88"/>
      <c r="U568" s="88"/>
      <c r="V568" s="88"/>
      <c r="W568" s="88" t="s">
        <v>126</v>
      </c>
      <c r="X568" s="89" t="s">
        <v>108</v>
      </c>
      <c r="Y568" s="88" t="s">
        <v>127</v>
      </c>
      <c r="Z568" s="88" t="s">
        <v>127</v>
      </c>
      <c r="AA568" s="88" t="s">
        <v>127</v>
      </c>
      <c r="AB568" s="88" t="s">
        <v>127</v>
      </c>
      <c r="AC568" s="88">
        <v>132</v>
      </c>
      <c r="AD568" s="88">
        <v>391</v>
      </c>
      <c r="AE568" s="88">
        <v>3516</v>
      </c>
      <c r="AF568" s="88" t="s">
        <v>1548</v>
      </c>
      <c r="AG568" s="88" t="s">
        <v>1848</v>
      </c>
      <c r="AH568" s="88"/>
      <c r="AI568" s="88"/>
      <c r="AJ568" s="88"/>
      <c r="AK568" s="88"/>
      <c r="AL568" s="88"/>
      <c r="AM568" s="88"/>
      <c r="AN568" s="88"/>
      <c r="AO568" s="89" t="s">
        <v>127</v>
      </c>
      <c r="AP568" s="102"/>
      <c r="AQ568" s="102"/>
    </row>
    <row r="569" s="15" customFormat="1" ht="43" customHeight="1" spans="1:43">
      <c r="A569" s="25"/>
      <c r="B569" s="98" t="s">
        <v>1849</v>
      </c>
      <c r="C569" s="87" t="s">
        <v>1850</v>
      </c>
      <c r="D569" s="98" t="s">
        <v>178</v>
      </c>
      <c r="E569" s="98" t="s">
        <v>374</v>
      </c>
      <c r="F569" s="89" t="s">
        <v>129</v>
      </c>
      <c r="G569" s="89" t="s">
        <v>1230</v>
      </c>
      <c r="H569" s="89" t="s">
        <v>1547</v>
      </c>
      <c r="I569" s="99">
        <v>487.5</v>
      </c>
      <c r="J569" s="88"/>
      <c r="K569" s="88"/>
      <c r="L569" s="88"/>
      <c r="M569" s="88"/>
      <c r="N569" s="88"/>
      <c r="O569" s="99">
        <v>487.5</v>
      </c>
      <c r="P569" s="88"/>
      <c r="Q569" s="88"/>
      <c r="R569" s="88"/>
      <c r="S569" s="88"/>
      <c r="T569" s="88"/>
      <c r="U569" s="88"/>
      <c r="V569" s="88"/>
      <c r="W569" s="88" t="s">
        <v>126</v>
      </c>
      <c r="X569" s="89" t="s">
        <v>108</v>
      </c>
      <c r="Y569" s="88" t="s">
        <v>127</v>
      </c>
      <c r="Z569" s="88" t="s">
        <v>127</v>
      </c>
      <c r="AA569" s="88" t="s">
        <v>127</v>
      </c>
      <c r="AB569" s="88" t="s">
        <v>127</v>
      </c>
      <c r="AC569" s="88">
        <v>177</v>
      </c>
      <c r="AD569" s="88">
        <v>477</v>
      </c>
      <c r="AE569" s="88">
        <v>3470</v>
      </c>
      <c r="AF569" s="88" t="s">
        <v>1548</v>
      </c>
      <c r="AG569" s="88" t="s">
        <v>1851</v>
      </c>
      <c r="AH569" s="88"/>
      <c r="AI569" s="88"/>
      <c r="AJ569" s="88"/>
      <c r="AK569" s="88"/>
      <c r="AL569" s="88"/>
      <c r="AM569" s="88"/>
      <c r="AN569" s="88"/>
      <c r="AO569" s="89" t="s">
        <v>127</v>
      </c>
      <c r="AP569" s="102"/>
      <c r="AQ569" s="102"/>
    </row>
    <row r="570" s="15" customFormat="1" ht="43" customHeight="1" spans="1:43">
      <c r="A570" s="25"/>
      <c r="B570" s="98" t="s">
        <v>1852</v>
      </c>
      <c r="C570" s="87" t="s">
        <v>1657</v>
      </c>
      <c r="D570" s="98" t="s">
        <v>178</v>
      </c>
      <c r="E570" s="98" t="s">
        <v>374</v>
      </c>
      <c r="F570" s="89" t="s">
        <v>129</v>
      </c>
      <c r="G570" s="89" t="s">
        <v>1230</v>
      </c>
      <c r="H570" s="89" t="s">
        <v>1547</v>
      </c>
      <c r="I570" s="99">
        <v>130</v>
      </c>
      <c r="J570" s="88"/>
      <c r="K570" s="88"/>
      <c r="L570" s="88"/>
      <c r="M570" s="88"/>
      <c r="N570" s="88"/>
      <c r="O570" s="99">
        <v>130</v>
      </c>
      <c r="P570" s="88"/>
      <c r="Q570" s="88"/>
      <c r="R570" s="88"/>
      <c r="S570" s="88"/>
      <c r="T570" s="88"/>
      <c r="U570" s="88"/>
      <c r="V570" s="88"/>
      <c r="W570" s="88" t="s">
        <v>126</v>
      </c>
      <c r="X570" s="89" t="s">
        <v>108</v>
      </c>
      <c r="Y570" s="88" t="s">
        <v>127</v>
      </c>
      <c r="Z570" s="88" t="s">
        <v>127</v>
      </c>
      <c r="AA570" s="88" t="s">
        <v>127</v>
      </c>
      <c r="AB570" s="88" t="s">
        <v>127</v>
      </c>
      <c r="AC570" s="88">
        <v>177</v>
      </c>
      <c r="AD570" s="88">
        <v>477</v>
      </c>
      <c r="AE570" s="88">
        <v>3470</v>
      </c>
      <c r="AF570" s="88" t="s">
        <v>1548</v>
      </c>
      <c r="AG570" s="88" t="s">
        <v>1853</v>
      </c>
      <c r="AH570" s="88"/>
      <c r="AI570" s="88"/>
      <c r="AJ570" s="88"/>
      <c r="AK570" s="88"/>
      <c r="AL570" s="88"/>
      <c r="AM570" s="88"/>
      <c r="AN570" s="88"/>
      <c r="AO570" s="89" t="s">
        <v>127</v>
      </c>
      <c r="AP570" s="102"/>
      <c r="AQ570" s="102"/>
    </row>
    <row r="571" s="15" customFormat="1" ht="43" customHeight="1" spans="1:43">
      <c r="A571" s="25"/>
      <c r="B571" s="98" t="s">
        <v>1854</v>
      </c>
      <c r="C571" s="87" t="s">
        <v>1855</v>
      </c>
      <c r="D571" s="98" t="s">
        <v>178</v>
      </c>
      <c r="E571" s="98" t="s">
        <v>374</v>
      </c>
      <c r="F571" s="89" t="s">
        <v>129</v>
      </c>
      <c r="G571" s="89" t="s">
        <v>1230</v>
      </c>
      <c r="H571" s="89" t="s">
        <v>1547</v>
      </c>
      <c r="I571" s="99">
        <v>455</v>
      </c>
      <c r="J571" s="88"/>
      <c r="K571" s="88"/>
      <c r="L571" s="88"/>
      <c r="M571" s="88"/>
      <c r="N571" s="88"/>
      <c r="O571" s="99">
        <v>455</v>
      </c>
      <c r="P571" s="88"/>
      <c r="Q571" s="88"/>
      <c r="R571" s="88"/>
      <c r="S571" s="88"/>
      <c r="T571" s="88"/>
      <c r="U571" s="88"/>
      <c r="V571" s="88"/>
      <c r="W571" s="88" t="s">
        <v>126</v>
      </c>
      <c r="X571" s="89" t="s">
        <v>108</v>
      </c>
      <c r="Y571" s="88" t="s">
        <v>127</v>
      </c>
      <c r="Z571" s="88" t="s">
        <v>127</v>
      </c>
      <c r="AA571" s="88" t="s">
        <v>127</v>
      </c>
      <c r="AB571" s="88" t="s">
        <v>127</v>
      </c>
      <c r="AC571" s="88">
        <v>177</v>
      </c>
      <c r="AD571" s="88">
        <v>477</v>
      </c>
      <c r="AE571" s="88">
        <v>3470</v>
      </c>
      <c r="AF571" s="88" t="s">
        <v>1548</v>
      </c>
      <c r="AG571" s="88" t="s">
        <v>1856</v>
      </c>
      <c r="AH571" s="88"/>
      <c r="AI571" s="88"/>
      <c r="AJ571" s="88"/>
      <c r="AK571" s="88"/>
      <c r="AL571" s="88"/>
      <c r="AM571" s="88"/>
      <c r="AN571" s="88"/>
      <c r="AO571" s="89" t="s">
        <v>127</v>
      </c>
      <c r="AP571" s="102"/>
      <c r="AQ571" s="102"/>
    </row>
    <row r="572" s="4" customFormat="1" ht="69" customHeight="1" spans="1:41">
      <c r="A572" s="25" t="s">
        <v>1857</v>
      </c>
      <c r="B572" s="26" t="s">
        <v>1858</v>
      </c>
      <c r="C572" s="27" t="s">
        <v>1859</v>
      </c>
      <c r="D572" s="26" t="s">
        <v>134</v>
      </c>
      <c r="E572" s="26" t="s">
        <v>1860</v>
      </c>
      <c r="F572" s="28" t="s">
        <v>129</v>
      </c>
      <c r="G572" s="26" t="s">
        <v>136</v>
      </c>
      <c r="H572" s="26" t="s">
        <v>137</v>
      </c>
      <c r="I572" s="26">
        <v>40</v>
      </c>
      <c r="J572" s="26"/>
      <c r="K572" s="26"/>
      <c r="L572" s="26"/>
      <c r="M572" s="26"/>
      <c r="N572" s="26"/>
      <c r="O572" s="26"/>
      <c r="P572" s="26"/>
      <c r="Q572" s="26"/>
      <c r="R572" s="26"/>
      <c r="S572" s="26">
        <v>35</v>
      </c>
      <c r="T572" s="26"/>
      <c r="U572" s="26"/>
      <c r="V572" s="26">
        <v>5</v>
      </c>
      <c r="W572" s="26" t="s">
        <v>107</v>
      </c>
      <c r="X572" s="26" t="s">
        <v>108</v>
      </c>
      <c r="Y572" s="26" t="s">
        <v>108</v>
      </c>
      <c r="Z572" s="26" t="s">
        <v>127</v>
      </c>
      <c r="AA572" s="26" t="s">
        <v>127</v>
      </c>
      <c r="AB572" s="26" t="s">
        <v>108</v>
      </c>
      <c r="AC572" s="26">
        <v>114</v>
      </c>
      <c r="AD572" s="26">
        <v>400</v>
      </c>
      <c r="AE572" s="26">
        <v>400</v>
      </c>
      <c r="AF572" s="49" t="s">
        <v>1861</v>
      </c>
      <c r="AG572" s="26"/>
      <c r="AH572" s="26"/>
      <c r="AI572" s="26"/>
      <c r="AJ572" s="26"/>
      <c r="AK572" s="26"/>
      <c r="AL572" s="26"/>
      <c r="AM572" s="26"/>
      <c r="AN572" s="26"/>
      <c r="AO572" s="26" t="s">
        <v>127</v>
      </c>
    </row>
    <row r="573" s="4" customFormat="1" ht="69" customHeight="1" spans="1:41">
      <c r="A573" s="25" t="s">
        <v>1857</v>
      </c>
      <c r="B573" s="26" t="s">
        <v>1862</v>
      </c>
      <c r="C573" s="27" t="s">
        <v>1863</v>
      </c>
      <c r="D573" s="26" t="s">
        <v>191</v>
      </c>
      <c r="E573" s="26" t="s">
        <v>1068</v>
      </c>
      <c r="F573" s="28" t="s">
        <v>129</v>
      </c>
      <c r="G573" s="26" t="s">
        <v>136</v>
      </c>
      <c r="H573" s="37" t="s">
        <v>220</v>
      </c>
      <c r="I573" s="26">
        <v>437</v>
      </c>
      <c r="J573" s="26"/>
      <c r="K573" s="26"/>
      <c r="L573" s="26"/>
      <c r="M573" s="26"/>
      <c r="N573" s="26"/>
      <c r="O573" s="26"/>
      <c r="P573" s="26"/>
      <c r="Q573" s="26"/>
      <c r="R573" s="26"/>
      <c r="S573" s="26">
        <v>300</v>
      </c>
      <c r="T573" s="26"/>
      <c r="U573" s="26"/>
      <c r="V573" s="26">
        <v>137</v>
      </c>
      <c r="W573" s="26" t="s">
        <v>107</v>
      </c>
      <c r="X573" s="26" t="s">
        <v>108</v>
      </c>
      <c r="Y573" s="26" t="s">
        <v>108</v>
      </c>
      <c r="Z573" s="26" t="s">
        <v>127</v>
      </c>
      <c r="AA573" s="26" t="s">
        <v>127</v>
      </c>
      <c r="AB573" s="26" t="s">
        <v>108</v>
      </c>
      <c r="AC573" s="26">
        <v>1317</v>
      </c>
      <c r="AD573" s="26">
        <v>1317</v>
      </c>
      <c r="AE573" s="26">
        <v>1317</v>
      </c>
      <c r="AF573" s="49" t="s">
        <v>1861</v>
      </c>
      <c r="AG573" s="26"/>
      <c r="AH573" s="26"/>
      <c r="AI573" s="26"/>
      <c r="AJ573" s="26"/>
      <c r="AK573" s="26"/>
      <c r="AL573" s="26"/>
      <c r="AM573" s="26"/>
      <c r="AN573" s="26"/>
      <c r="AO573" s="26" t="s">
        <v>127</v>
      </c>
    </row>
    <row r="574" s="4" customFormat="1" ht="69" customHeight="1" spans="1:41">
      <c r="A574" s="25" t="s">
        <v>1857</v>
      </c>
      <c r="B574" s="104" t="s">
        <v>1864</v>
      </c>
      <c r="C574" s="104" t="s">
        <v>1865</v>
      </c>
      <c r="D574" s="26" t="s">
        <v>218</v>
      </c>
      <c r="E574" s="104" t="s">
        <v>1866</v>
      </c>
      <c r="F574" s="28" t="s">
        <v>129</v>
      </c>
      <c r="G574" s="26" t="s">
        <v>136</v>
      </c>
      <c r="H574" s="37" t="s">
        <v>220</v>
      </c>
      <c r="I574" s="104">
        <v>260</v>
      </c>
      <c r="J574" s="26"/>
      <c r="K574" s="26"/>
      <c r="L574" s="26"/>
      <c r="M574" s="26"/>
      <c r="N574" s="26"/>
      <c r="O574" s="26"/>
      <c r="P574" s="26"/>
      <c r="Q574" s="26"/>
      <c r="R574" s="26"/>
      <c r="S574" s="104">
        <v>240</v>
      </c>
      <c r="T574" s="26"/>
      <c r="U574" s="26"/>
      <c r="V574" s="26">
        <v>20</v>
      </c>
      <c r="W574" s="26" t="s">
        <v>107</v>
      </c>
      <c r="X574" s="26" t="s">
        <v>108</v>
      </c>
      <c r="Y574" s="26" t="s">
        <v>108</v>
      </c>
      <c r="Z574" s="26" t="s">
        <v>127</v>
      </c>
      <c r="AA574" s="26" t="s">
        <v>127</v>
      </c>
      <c r="AB574" s="26" t="s">
        <v>108</v>
      </c>
      <c r="AC574" s="26">
        <v>12</v>
      </c>
      <c r="AD574" s="26">
        <v>42</v>
      </c>
      <c r="AE574" s="26">
        <v>42</v>
      </c>
      <c r="AF574" s="49" t="s">
        <v>1861</v>
      </c>
      <c r="AG574" s="26"/>
      <c r="AH574" s="26"/>
      <c r="AI574" s="26"/>
      <c r="AJ574" s="26"/>
      <c r="AK574" s="26"/>
      <c r="AL574" s="26"/>
      <c r="AM574" s="26"/>
      <c r="AN574" s="26"/>
      <c r="AO574" s="26" t="s">
        <v>127</v>
      </c>
    </row>
    <row r="575" ht="33.65" customHeight="1" spans="1:41">
      <c r="A575" s="25" t="s">
        <v>68</v>
      </c>
      <c r="B575" s="26"/>
      <c r="C575" s="26"/>
      <c r="D575" s="26"/>
      <c r="E575" s="26"/>
      <c r="F575" s="26"/>
      <c r="G575" s="26"/>
      <c r="H575" s="26"/>
      <c r="I575" s="26"/>
      <c r="J575" s="26"/>
      <c r="K575" s="26"/>
      <c r="L575" s="26"/>
      <c r="M575" s="26"/>
      <c r="N575" s="26"/>
      <c r="O575" s="26"/>
      <c r="P575" s="26"/>
      <c r="Q575" s="26"/>
      <c r="R575" s="26"/>
      <c r="S575" s="26"/>
      <c r="T575" s="26"/>
      <c r="U575" s="26"/>
      <c r="V575" s="26"/>
      <c r="W575" s="26"/>
      <c r="X575" s="26"/>
      <c r="Y575" s="26"/>
      <c r="Z575" s="26"/>
      <c r="AA575" s="26"/>
      <c r="AB575" s="26"/>
      <c r="AC575" s="26"/>
      <c r="AD575" s="26"/>
      <c r="AE575" s="26"/>
      <c r="AF575" s="26"/>
      <c r="AG575" s="26"/>
      <c r="AH575" s="26"/>
      <c r="AI575" s="26"/>
      <c r="AJ575" s="26"/>
      <c r="AK575" s="26"/>
      <c r="AL575" s="26"/>
      <c r="AM575" s="26"/>
      <c r="AN575" s="26"/>
      <c r="AO575" s="26"/>
    </row>
    <row r="576" ht="33.65" customHeight="1" spans="1:41">
      <c r="A576" s="25" t="s">
        <v>69</v>
      </c>
      <c r="B576" s="26"/>
      <c r="C576" s="26"/>
      <c r="D576" s="26"/>
      <c r="E576" s="26"/>
      <c r="F576" s="26"/>
      <c r="G576" s="26"/>
      <c r="H576" s="26"/>
      <c r="I576" s="26"/>
      <c r="J576" s="26"/>
      <c r="K576" s="26"/>
      <c r="L576" s="26"/>
      <c r="M576" s="26"/>
      <c r="N576" s="26"/>
      <c r="O576" s="26"/>
      <c r="P576" s="26"/>
      <c r="Q576" s="26"/>
      <c r="R576" s="26"/>
      <c r="S576" s="26"/>
      <c r="T576" s="26"/>
      <c r="U576" s="26"/>
      <c r="V576" s="26"/>
      <c r="W576" s="26"/>
      <c r="X576" s="26"/>
      <c r="Y576" s="26"/>
      <c r="Z576" s="26"/>
      <c r="AA576" s="26"/>
      <c r="AB576" s="26"/>
      <c r="AC576" s="26"/>
      <c r="AD576" s="26"/>
      <c r="AE576" s="26"/>
      <c r="AF576" s="26"/>
      <c r="AG576" s="26"/>
      <c r="AH576" s="26"/>
      <c r="AI576" s="26"/>
      <c r="AJ576" s="26"/>
      <c r="AK576" s="26"/>
      <c r="AL576" s="26"/>
      <c r="AM576" s="26"/>
      <c r="AN576" s="26"/>
      <c r="AO576" s="26"/>
    </row>
    <row r="577" ht="63" customHeight="1" spans="1:41">
      <c r="A577" s="26" t="s">
        <v>70</v>
      </c>
      <c r="B577" s="26" t="s">
        <v>1867</v>
      </c>
      <c r="C577" s="27" t="s">
        <v>1868</v>
      </c>
      <c r="D577" s="26" t="s">
        <v>954</v>
      </c>
      <c r="E577" s="26" t="s">
        <v>1869</v>
      </c>
      <c r="F577" s="26" t="s">
        <v>129</v>
      </c>
      <c r="G577" s="26" t="s">
        <v>1870</v>
      </c>
      <c r="H577" s="26" t="s">
        <v>1871</v>
      </c>
      <c r="I577" s="26">
        <v>163.97</v>
      </c>
      <c r="J577" s="26"/>
      <c r="K577" s="26"/>
      <c r="L577" s="26"/>
      <c r="M577" s="26"/>
      <c r="N577" s="26"/>
      <c r="O577" s="26">
        <v>163.97</v>
      </c>
      <c r="P577" s="26"/>
      <c r="Q577" s="26"/>
      <c r="R577" s="26"/>
      <c r="S577" s="26"/>
      <c r="T577" s="26"/>
      <c r="U577" s="26"/>
      <c r="V577" s="26"/>
      <c r="W577" s="26" t="s">
        <v>126</v>
      </c>
      <c r="X577" s="26" t="s">
        <v>108</v>
      </c>
      <c r="Y577" s="26" t="s">
        <v>127</v>
      </c>
      <c r="Z577" s="26" t="s">
        <v>127</v>
      </c>
      <c r="AA577" s="26" t="s">
        <v>127</v>
      </c>
      <c r="AB577" s="26" t="s">
        <v>127</v>
      </c>
      <c r="AC577" s="26">
        <v>8165</v>
      </c>
      <c r="AD577" s="26">
        <v>23800</v>
      </c>
      <c r="AE577" s="26">
        <v>26230</v>
      </c>
      <c r="AF577" s="26" t="s">
        <v>1872</v>
      </c>
      <c r="AG577" s="26" t="s">
        <v>1873</v>
      </c>
      <c r="AH577" s="26"/>
      <c r="AI577" s="26" t="s">
        <v>108</v>
      </c>
      <c r="AJ577" s="26" t="s">
        <v>1870</v>
      </c>
      <c r="AK577" s="26"/>
      <c r="AL577" s="26"/>
      <c r="AM577" s="26"/>
      <c r="AN577" s="26"/>
      <c r="AO577" s="26"/>
    </row>
    <row r="578" ht="32.4" customHeight="1" spans="1:41">
      <c r="A578" s="26" t="s">
        <v>71</v>
      </c>
      <c r="B578" s="26"/>
      <c r="C578" s="26"/>
      <c r="D578" s="26"/>
      <c r="E578" s="26"/>
      <c r="F578" s="26"/>
      <c r="G578" s="26"/>
      <c r="H578" s="26"/>
      <c r="I578" s="26">
        <f>SUM(I579:I594)</f>
        <v>1440.6</v>
      </c>
      <c r="J578" s="26">
        <f t="shared" ref="J578:V578" si="35">SUM(J579:J594)</f>
        <v>1432.6</v>
      </c>
      <c r="K578" s="26">
        <f>SUM(K579:K594)</f>
        <v>1432.6</v>
      </c>
      <c r="L578" s="26">
        <f>SUM(L579:L594)</f>
        <v>0</v>
      </c>
      <c r="M578" s="26">
        <f>SUM(M579:M594)</f>
        <v>0</v>
      </c>
      <c r="N578" s="26">
        <f>SUM(N579:N594)</f>
        <v>0</v>
      </c>
      <c r="O578" s="26">
        <f>SUM(O579:O594)</f>
        <v>8</v>
      </c>
      <c r="P578" s="26">
        <f>SUM(P579:P594)</f>
        <v>0</v>
      </c>
      <c r="Q578" s="26">
        <f>SUM(Q579:Q594)</f>
        <v>0</v>
      </c>
      <c r="R578" s="26">
        <f>SUM(R579:R594)</f>
        <v>0</v>
      </c>
      <c r="S578" s="26">
        <f>SUM(S579:S594)</f>
        <v>0</v>
      </c>
      <c r="T578" s="26">
        <f>SUM(T579:T594)</f>
        <v>0</v>
      </c>
      <c r="U578" s="26">
        <f>SUM(U579:U594)</f>
        <v>0</v>
      </c>
      <c r="V578" s="26">
        <f>SUM(V579:V594)</f>
        <v>0</v>
      </c>
      <c r="W578" s="26"/>
      <c r="X578" s="26"/>
      <c r="Y578" s="26"/>
      <c r="Z578" s="26"/>
      <c r="AA578" s="26"/>
      <c r="AB578" s="26"/>
      <c r="AC578" s="26"/>
      <c r="AD578" s="26"/>
      <c r="AE578" s="26"/>
      <c r="AF578" s="26"/>
      <c r="AG578" s="26"/>
      <c r="AH578" s="26"/>
      <c r="AI578" s="26"/>
      <c r="AJ578" s="26"/>
      <c r="AK578" s="26"/>
      <c r="AL578" s="26"/>
      <c r="AM578" s="26"/>
      <c r="AN578" s="26"/>
      <c r="AO578" s="26"/>
    </row>
    <row r="579" ht="109" customHeight="1" spans="1:41">
      <c r="A579" s="26" t="s">
        <v>1874</v>
      </c>
      <c r="B579" s="26" t="s">
        <v>1875</v>
      </c>
      <c r="C579" s="26" t="s">
        <v>1876</v>
      </c>
      <c r="D579" s="26" t="s">
        <v>191</v>
      </c>
      <c r="E579" s="26" t="s">
        <v>192</v>
      </c>
      <c r="F579" s="26" t="s">
        <v>129</v>
      </c>
      <c r="G579" s="26" t="s">
        <v>229</v>
      </c>
      <c r="H579" s="26" t="s">
        <v>235</v>
      </c>
      <c r="I579" s="26">
        <v>120</v>
      </c>
      <c r="J579" s="26">
        <v>120</v>
      </c>
      <c r="K579" s="26">
        <v>120</v>
      </c>
      <c r="L579" s="26"/>
      <c r="M579" s="26"/>
      <c r="N579" s="26"/>
      <c r="O579" s="26"/>
      <c r="P579" s="26"/>
      <c r="Q579" s="26"/>
      <c r="R579" s="26"/>
      <c r="S579" s="26"/>
      <c r="T579" s="26"/>
      <c r="U579" s="26"/>
      <c r="V579" s="26"/>
      <c r="W579" s="26" t="s">
        <v>107</v>
      </c>
      <c r="X579" s="26" t="s">
        <v>108</v>
      </c>
      <c r="Y579" s="26" t="s">
        <v>127</v>
      </c>
      <c r="Z579" s="26" t="s">
        <v>127</v>
      </c>
      <c r="AA579" s="26" t="s">
        <v>127</v>
      </c>
      <c r="AB579" s="26" t="s">
        <v>127</v>
      </c>
      <c r="AC579" s="26">
        <v>38</v>
      </c>
      <c r="AD579" s="26">
        <v>144</v>
      </c>
      <c r="AE579" s="26">
        <v>144</v>
      </c>
      <c r="AF579" s="26" t="s">
        <v>1877</v>
      </c>
      <c r="AG579" s="26" t="s">
        <v>1878</v>
      </c>
      <c r="AH579" s="26"/>
      <c r="AI579" s="26"/>
      <c r="AJ579" s="26"/>
      <c r="AK579" s="26"/>
      <c r="AL579" s="26"/>
      <c r="AM579" s="26"/>
      <c r="AN579" s="26"/>
      <c r="AO579" s="26" t="s">
        <v>127</v>
      </c>
    </row>
    <row r="580" ht="90" customHeight="1" spans="1:41">
      <c r="A580" s="26" t="s">
        <v>1874</v>
      </c>
      <c r="B580" s="26" t="s">
        <v>1879</v>
      </c>
      <c r="C580" s="26" t="s">
        <v>1880</v>
      </c>
      <c r="D580" s="26" t="s">
        <v>262</v>
      </c>
      <c r="E580" s="26" t="s">
        <v>263</v>
      </c>
      <c r="F580" s="26" t="s">
        <v>129</v>
      </c>
      <c r="G580" s="26" t="s">
        <v>229</v>
      </c>
      <c r="H580" s="26" t="s">
        <v>264</v>
      </c>
      <c r="I580" s="26">
        <v>30</v>
      </c>
      <c r="J580" s="26">
        <v>30</v>
      </c>
      <c r="K580" s="26">
        <v>30</v>
      </c>
      <c r="L580" s="26"/>
      <c r="M580" s="26"/>
      <c r="N580" s="26"/>
      <c r="O580" s="26"/>
      <c r="P580" s="26"/>
      <c r="Q580" s="26"/>
      <c r="R580" s="26"/>
      <c r="S580" s="26"/>
      <c r="T580" s="26"/>
      <c r="U580" s="26"/>
      <c r="V580" s="26"/>
      <c r="W580" s="26" t="s">
        <v>107</v>
      </c>
      <c r="X580" s="26" t="s">
        <v>108</v>
      </c>
      <c r="Y580" s="26" t="s">
        <v>127</v>
      </c>
      <c r="Z580" s="26" t="s">
        <v>108</v>
      </c>
      <c r="AA580" s="26" t="s">
        <v>108</v>
      </c>
      <c r="AB580" s="26" t="s">
        <v>127</v>
      </c>
      <c r="AC580" s="26">
        <v>199</v>
      </c>
      <c r="AD580" s="26">
        <v>543</v>
      </c>
      <c r="AE580" s="26">
        <v>543</v>
      </c>
      <c r="AF580" s="26" t="s">
        <v>231</v>
      </c>
      <c r="AG580" s="26" t="s">
        <v>1881</v>
      </c>
      <c r="AH580" s="26"/>
      <c r="AI580" s="26"/>
      <c r="AJ580" s="26"/>
      <c r="AK580" s="26"/>
      <c r="AL580" s="26"/>
      <c r="AM580" s="26"/>
      <c r="AN580" s="26"/>
      <c r="AO580" s="26" t="s">
        <v>127</v>
      </c>
    </row>
    <row r="581" ht="90" customHeight="1" spans="1:41">
      <c r="A581" s="26" t="s">
        <v>1874</v>
      </c>
      <c r="B581" s="26" t="s">
        <v>1882</v>
      </c>
      <c r="C581" s="26" t="s">
        <v>1883</v>
      </c>
      <c r="D581" s="26" t="s">
        <v>262</v>
      </c>
      <c r="E581" s="26" t="s">
        <v>289</v>
      </c>
      <c r="F581" s="26" t="s">
        <v>129</v>
      </c>
      <c r="G581" s="26" t="s">
        <v>229</v>
      </c>
      <c r="H581" s="26" t="s">
        <v>290</v>
      </c>
      <c r="I581" s="26">
        <v>50</v>
      </c>
      <c r="J581" s="26">
        <v>50</v>
      </c>
      <c r="K581" s="26">
        <v>50</v>
      </c>
      <c r="L581" s="26"/>
      <c r="M581" s="26"/>
      <c r="N581" s="26"/>
      <c r="O581" s="26"/>
      <c r="P581" s="26"/>
      <c r="Q581" s="26"/>
      <c r="R581" s="26"/>
      <c r="S581" s="26"/>
      <c r="T581" s="26"/>
      <c r="U581" s="26"/>
      <c r="V581" s="26"/>
      <c r="W581" s="26" t="s">
        <v>107</v>
      </c>
      <c r="X581" s="26" t="s">
        <v>108</v>
      </c>
      <c r="Y581" s="26" t="s">
        <v>127</v>
      </c>
      <c r="Z581" s="26" t="s">
        <v>108</v>
      </c>
      <c r="AA581" s="26" t="s">
        <v>108</v>
      </c>
      <c r="AB581" s="26" t="s">
        <v>127</v>
      </c>
      <c r="AC581" s="26">
        <v>24</v>
      </c>
      <c r="AD581" s="26">
        <v>72</v>
      </c>
      <c r="AE581" s="26">
        <v>72</v>
      </c>
      <c r="AF581" s="26" t="s">
        <v>231</v>
      </c>
      <c r="AG581" s="26" t="s">
        <v>1884</v>
      </c>
      <c r="AH581" s="26"/>
      <c r="AI581" s="26"/>
      <c r="AJ581" s="26"/>
      <c r="AK581" s="26"/>
      <c r="AL581" s="26"/>
      <c r="AM581" s="26"/>
      <c r="AN581" s="26"/>
      <c r="AO581" s="26" t="s">
        <v>127</v>
      </c>
    </row>
    <row r="582" ht="90" customHeight="1" spans="1:41">
      <c r="A582" s="26" t="s">
        <v>1874</v>
      </c>
      <c r="B582" s="26" t="s">
        <v>1885</v>
      </c>
      <c r="C582" s="26" t="s">
        <v>1886</v>
      </c>
      <c r="D582" s="26" t="s">
        <v>794</v>
      </c>
      <c r="E582" s="26" t="s">
        <v>849</v>
      </c>
      <c r="F582" s="26" t="s">
        <v>129</v>
      </c>
      <c r="G582" s="26" t="s">
        <v>229</v>
      </c>
      <c r="H582" s="26" t="s">
        <v>850</v>
      </c>
      <c r="I582" s="26">
        <v>100</v>
      </c>
      <c r="J582" s="26">
        <v>100</v>
      </c>
      <c r="K582" s="26">
        <v>100</v>
      </c>
      <c r="L582" s="26"/>
      <c r="M582" s="26"/>
      <c r="N582" s="26"/>
      <c r="O582" s="26"/>
      <c r="P582" s="26"/>
      <c r="Q582" s="26"/>
      <c r="R582" s="26"/>
      <c r="S582" s="26"/>
      <c r="T582" s="26"/>
      <c r="U582" s="26"/>
      <c r="V582" s="26"/>
      <c r="W582" s="26" t="s">
        <v>126</v>
      </c>
      <c r="X582" s="26" t="s">
        <v>108</v>
      </c>
      <c r="Y582" s="26" t="s">
        <v>108</v>
      </c>
      <c r="Z582" s="26" t="s">
        <v>127</v>
      </c>
      <c r="AA582" s="26" t="s">
        <v>127</v>
      </c>
      <c r="AB582" s="26" t="s">
        <v>127</v>
      </c>
      <c r="AC582" s="26">
        <v>173</v>
      </c>
      <c r="AD582" s="26">
        <v>556</v>
      </c>
      <c r="AE582" s="26">
        <v>2035</v>
      </c>
      <c r="AF582" s="26" t="s">
        <v>1887</v>
      </c>
      <c r="AG582" s="26" t="s">
        <v>1888</v>
      </c>
      <c r="AH582" s="26"/>
      <c r="AI582" s="26"/>
      <c r="AJ582" s="26"/>
      <c r="AK582" s="26"/>
      <c r="AL582" s="26"/>
      <c r="AM582" s="26"/>
      <c r="AN582" s="26"/>
      <c r="AO582" s="26"/>
    </row>
    <row r="583" ht="90" customHeight="1" spans="1:41">
      <c r="A583" s="26" t="s">
        <v>1874</v>
      </c>
      <c r="B583" s="26" t="s">
        <v>1889</v>
      </c>
      <c r="C583" s="26" t="s">
        <v>1890</v>
      </c>
      <c r="D583" s="26" t="s">
        <v>794</v>
      </c>
      <c r="E583" s="26" t="s">
        <v>821</v>
      </c>
      <c r="F583" s="26" t="s">
        <v>129</v>
      </c>
      <c r="G583" s="26" t="s">
        <v>229</v>
      </c>
      <c r="H583" s="26" t="s">
        <v>822</v>
      </c>
      <c r="I583" s="41">
        <v>192</v>
      </c>
      <c r="J583" s="41">
        <v>192</v>
      </c>
      <c r="K583" s="41">
        <v>192</v>
      </c>
      <c r="L583" s="26"/>
      <c r="M583" s="26"/>
      <c r="N583" s="26"/>
      <c r="O583" s="26"/>
      <c r="P583" s="26"/>
      <c r="Q583" s="26"/>
      <c r="R583" s="26"/>
      <c r="S583" s="26"/>
      <c r="T583" s="26"/>
      <c r="U583" s="26"/>
      <c r="V583" s="26"/>
      <c r="W583" s="26" t="s">
        <v>126</v>
      </c>
      <c r="X583" s="26" t="s">
        <v>108</v>
      </c>
      <c r="Y583" s="26" t="s">
        <v>108</v>
      </c>
      <c r="Z583" s="26" t="s">
        <v>127</v>
      </c>
      <c r="AA583" s="26" t="s">
        <v>127</v>
      </c>
      <c r="AB583" s="26" t="s">
        <v>127</v>
      </c>
      <c r="AC583" s="26">
        <v>103</v>
      </c>
      <c r="AD583" s="26">
        <v>298</v>
      </c>
      <c r="AE583" s="26">
        <v>1183</v>
      </c>
      <c r="AF583" s="26" t="s">
        <v>1887</v>
      </c>
      <c r="AG583" s="26" t="s">
        <v>1891</v>
      </c>
      <c r="AH583" s="26"/>
      <c r="AI583" s="26"/>
      <c r="AJ583" s="26"/>
      <c r="AK583" s="26"/>
      <c r="AL583" s="26"/>
      <c r="AM583" s="26"/>
      <c r="AN583" s="26"/>
      <c r="AO583" s="26"/>
    </row>
    <row r="584" ht="90" customHeight="1" spans="1:41">
      <c r="A584" s="26" t="s">
        <v>1874</v>
      </c>
      <c r="B584" s="26" t="s">
        <v>1892</v>
      </c>
      <c r="C584" s="26" t="s">
        <v>1893</v>
      </c>
      <c r="D584" s="26" t="s">
        <v>794</v>
      </c>
      <c r="E584" s="26" t="s">
        <v>821</v>
      </c>
      <c r="F584" s="26" t="s">
        <v>129</v>
      </c>
      <c r="G584" s="26" t="s">
        <v>229</v>
      </c>
      <c r="H584" s="26" t="s">
        <v>822</v>
      </c>
      <c r="I584" s="26">
        <v>72</v>
      </c>
      <c r="J584" s="26">
        <v>72</v>
      </c>
      <c r="K584" s="26">
        <v>72</v>
      </c>
      <c r="L584" s="26"/>
      <c r="M584" s="26"/>
      <c r="N584" s="26"/>
      <c r="O584" s="26"/>
      <c r="P584" s="26"/>
      <c r="Q584" s="26"/>
      <c r="R584" s="26"/>
      <c r="S584" s="26"/>
      <c r="T584" s="26"/>
      <c r="U584" s="26"/>
      <c r="V584" s="26"/>
      <c r="W584" s="26" t="s">
        <v>126</v>
      </c>
      <c r="X584" s="26" t="s">
        <v>108</v>
      </c>
      <c r="Y584" s="26" t="s">
        <v>108</v>
      </c>
      <c r="Z584" s="26" t="s">
        <v>127</v>
      </c>
      <c r="AA584" s="26" t="s">
        <v>127</v>
      </c>
      <c r="AB584" s="26" t="s">
        <v>127</v>
      </c>
      <c r="AC584" s="26">
        <v>103</v>
      </c>
      <c r="AD584" s="26">
        <v>298</v>
      </c>
      <c r="AE584" s="26">
        <v>1183</v>
      </c>
      <c r="AF584" s="26" t="s">
        <v>1887</v>
      </c>
      <c r="AG584" s="26" t="s">
        <v>1891</v>
      </c>
      <c r="AH584" s="26"/>
      <c r="AI584" s="26"/>
      <c r="AJ584" s="26"/>
      <c r="AK584" s="26"/>
      <c r="AL584" s="26"/>
      <c r="AM584" s="26"/>
      <c r="AN584" s="26"/>
      <c r="AO584" s="26"/>
    </row>
    <row r="585" ht="90" customHeight="1" spans="1:41">
      <c r="A585" s="26" t="s">
        <v>1874</v>
      </c>
      <c r="B585" s="26" t="s">
        <v>1894</v>
      </c>
      <c r="C585" s="26" t="s">
        <v>1895</v>
      </c>
      <c r="D585" s="26" t="s">
        <v>794</v>
      </c>
      <c r="E585" s="26" t="s">
        <v>821</v>
      </c>
      <c r="F585" s="26" t="s">
        <v>129</v>
      </c>
      <c r="G585" s="26" t="s">
        <v>229</v>
      </c>
      <c r="H585" s="26" t="s">
        <v>822</v>
      </c>
      <c r="I585" s="26">
        <v>78</v>
      </c>
      <c r="J585" s="26">
        <v>78</v>
      </c>
      <c r="K585" s="26">
        <v>78</v>
      </c>
      <c r="L585" s="26"/>
      <c r="M585" s="26"/>
      <c r="N585" s="26"/>
      <c r="O585" s="26"/>
      <c r="P585" s="26"/>
      <c r="Q585" s="26"/>
      <c r="R585" s="26"/>
      <c r="S585" s="26"/>
      <c r="T585" s="26"/>
      <c r="U585" s="26"/>
      <c r="V585" s="26"/>
      <c r="W585" s="26" t="s">
        <v>126</v>
      </c>
      <c r="X585" s="26" t="s">
        <v>108</v>
      </c>
      <c r="Y585" s="26" t="s">
        <v>108</v>
      </c>
      <c r="Z585" s="26" t="s">
        <v>127</v>
      </c>
      <c r="AA585" s="26" t="s">
        <v>127</v>
      </c>
      <c r="AB585" s="26" t="s">
        <v>127</v>
      </c>
      <c r="AC585" s="26">
        <v>103</v>
      </c>
      <c r="AD585" s="26">
        <v>298</v>
      </c>
      <c r="AE585" s="26">
        <v>1183</v>
      </c>
      <c r="AF585" s="26" t="s">
        <v>1887</v>
      </c>
      <c r="AG585" s="26" t="s">
        <v>1891</v>
      </c>
      <c r="AH585" s="26"/>
      <c r="AI585" s="26"/>
      <c r="AJ585" s="26"/>
      <c r="AK585" s="26"/>
      <c r="AL585" s="26"/>
      <c r="AM585" s="26"/>
      <c r="AN585" s="26"/>
      <c r="AO585" s="26"/>
    </row>
    <row r="586" ht="90" customHeight="1" spans="1:41">
      <c r="A586" s="26" t="s">
        <v>1874</v>
      </c>
      <c r="B586" s="26" t="s">
        <v>1896</v>
      </c>
      <c r="C586" s="26" t="s">
        <v>1897</v>
      </c>
      <c r="D586" s="26" t="s">
        <v>794</v>
      </c>
      <c r="E586" s="26" t="s">
        <v>821</v>
      </c>
      <c r="F586" s="26" t="s">
        <v>129</v>
      </c>
      <c r="G586" s="26" t="s">
        <v>229</v>
      </c>
      <c r="H586" s="26" t="s">
        <v>822</v>
      </c>
      <c r="I586" s="26">
        <v>315</v>
      </c>
      <c r="J586" s="26">
        <v>315</v>
      </c>
      <c r="K586" s="26">
        <v>315</v>
      </c>
      <c r="L586" s="26"/>
      <c r="M586" s="26"/>
      <c r="N586" s="26"/>
      <c r="O586" s="26"/>
      <c r="P586" s="26"/>
      <c r="Q586" s="26"/>
      <c r="R586" s="26"/>
      <c r="S586" s="26"/>
      <c r="T586" s="26"/>
      <c r="U586" s="26"/>
      <c r="V586" s="26"/>
      <c r="W586" s="26" t="s">
        <v>126</v>
      </c>
      <c r="X586" s="26" t="s">
        <v>108</v>
      </c>
      <c r="Y586" s="26" t="s">
        <v>108</v>
      </c>
      <c r="Z586" s="26" t="s">
        <v>127</v>
      </c>
      <c r="AA586" s="26" t="s">
        <v>127</v>
      </c>
      <c r="AB586" s="26" t="s">
        <v>127</v>
      </c>
      <c r="AC586" s="26">
        <v>103</v>
      </c>
      <c r="AD586" s="26">
        <v>298</v>
      </c>
      <c r="AE586" s="26">
        <v>1183</v>
      </c>
      <c r="AF586" s="26" t="s">
        <v>1887</v>
      </c>
      <c r="AG586" s="26" t="s">
        <v>1891</v>
      </c>
      <c r="AH586" s="26"/>
      <c r="AI586" s="26"/>
      <c r="AJ586" s="26"/>
      <c r="AK586" s="26"/>
      <c r="AL586" s="26"/>
      <c r="AM586" s="26"/>
      <c r="AN586" s="26"/>
      <c r="AO586" s="26"/>
    </row>
    <row r="587" ht="90" customHeight="1" spans="1:41">
      <c r="A587" s="26" t="s">
        <v>1874</v>
      </c>
      <c r="B587" s="26" t="s">
        <v>1898</v>
      </c>
      <c r="C587" s="26" t="s">
        <v>1899</v>
      </c>
      <c r="D587" s="26" t="s">
        <v>794</v>
      </c>
      <c r="E587" s="26" t="s">
        <v>1056</v>
      </c>
      <c r="F587" s="26" t="s">
        <v>129</v>
      </c>
      <c r="G587" s="26" t="s">
        <v>229</v>
      </c>
      <c r="H587" s="26" t="s">
        <v>1057</v>
      </c>
      <c r="I587" s="26">
        <v>8</v>
      </c>
      <c r="J587" s="26"/>
      <c r="K587" s="26"/>
      <c r="L587" s="26"/>
      <c r="M587" s="26"/>
      <c r="N587" s="26"/>
      <c r="O587" s="26">
        <v>8</v>
      </c>
      <c r="P587" s="26"/>
      <c r="Q587" s="26"/>
      <c r="R587" s="26"/>
      <c r="S587" s="26"/>
      <c r="T587" s="26"/>
      <c r="U587" s="26"/>
      <c r="V587" s="26"/>
      <c r="W587" s="26" t="s">
        <v>126</v>
      </c>
      <c r="X587" s="26" t="s">
        <v>108</v>
      </c>
      <c r="Y587" s="26" t="s">
        <v>127</v>
      </c>
      <c r="Z587" s="26" t="s">
        <v>127</v>
      </c>
      <c r="AA587" s="26" t="s">
        <v>127</v>
      </c>
      <c r="AB587" s="26" t="s">
        <v>127</v>
      </c>
      <c r="AC587" s="26">
        <v>62</v>
      </c>
      <c r="AD587" s="26">
        <v>145</v>
      </c>
      <c r="AE587" s="26">
        <v>1204</v>
      </c>
      <c r="AF587" s="26" t="s">
        <v>1887</v>
      </c>
      <c r="AG587" s="26" t="s">
        <v>1900</v>
      </c>
      <c r="AH587" s="26"/>
      <c r="AI587" s="26"/>
      <c r="AJ587" s="26"/>
      <c r="AK587" s="26"/>
      <c r="AL587" s="26"/>
      <c r="AM587" s="26"/>
      <c r="AN587" s="26"/>
      <c r="AO587" s="26"/>
    </row>
    <row r="588" ht="90" customHeight="1" spans="1:41">
      <c r="A588" s="26" t="s">
        <v>1874</v>
      </c>
      <c r="B588" s="26" t="s">
        <v>1901</v>
      </c>
      <c r="C588" s="26" t="s">
        <v>1902</v>
      </c>
      <c r="D588" s="26" t="s">
        <v>794</v>
      </c>
      <c r="E588" s="26" t="s">
        <v>812</v>
      </c>
      <c r="F588" s="26" t="s">
        <v>129</v>
      </c>
      <c r="G588" s="26" t="s">
        <v>229</v>
      </c>
      <c r="H588" s="26" t="s">
        <v>1903</v>
      </c>
      <c r="I588" s="26">
        <v>28.8</v>
      </c>
      <c r="J588" s="26">
        <v>28.8</v>
      </c>
      <c r="K588" s="26">
        <v>28.8</v>
      </c>
      <c r="L588" s="26"/>
      <c r="M588" s="26"/>
      <c r="N588" s="26"/>
      <c r="O588" s="26"/>
      <c r="P588" s="26"/>
      <c r="Q588" s="26"/>
      <c r="R588" s="26"/>
      <c r="S588" s="26"/>
      <c r="T588" s="26"/>
      <c r="U588" s="26"/>
      <c r="V588" s="26"/>
      <c r="W588" s="26" t="s">
        <v>126</v>
      </c>
      <c r="X588" s="26" t="s">
        <v>108</v>
      </c>
      <c r="Y588" s="26" t="s">
        <v>127</v>
      </c>
      <c r="Z588" s="26" t="s">
        <v>127</v>
      </c>
      <c r="AA588" s="26" t="s">
        <v>127</v>
      </c>
      <c r="AB588" s="26" t="s">
        <v>127</v>
      </c>
      <c r="AC588" s="26">
        <v>85</v>
      </c>
      <c r="AD588" s="26">
        <v>281</v>
      </c>
      <c r="AE588" s="26">
        <v>1487</v>
      </c>
      <c r="AF588" s="26" t="s">
        <v>1904</v>
      </c>
      <c r="AG588" s="26" t="s">
        <v>1905</v>
      </c>
      <c r="AH588" s="26"/>
      <c r="AI588" s="26"/>
      <c r="AJ588" s="26"/>
      <c r="AK588" s="26"/>
      <c r="AL588" s="26"/>
      <c r="AM588" s="26"/>
      <c r="AN588" s="26"/>
      <c r="AO588" s="26"/>
    </row>
    <row r="589" ht="90" customHeight="1" spans="1:41">
      <c r="A589" s="26" t="s">
        <v>1874</v>
      </c>
      <c r="B589" s="26" t="s">
        <v>1906</v>
      </c>
      <c r="C589" s="26" t="s">
        <v>1902</v>
      </c>
      <c r="D589" s="26" t="s">
        <v>794</v>
      </c>
      <c r="E589" s="26" t="s">
        <v>812</v>
      </c>
      <c r="F589" s="26" t="s">
        <v>129</v>
      </c>
      <c r="G589" s="26" t="s">
        <v>229</v>
      </c>
      <c r="H589" s="26" t="s">
        <v>1903</v>
      </c>
      <c r="I589" s="26">
        <v>28.8</v>
      </c>
      <c r="J589" s="26">
        <v>28.8</v>
      </c>
      <c r="K589" s="26">
        <v>28.8</v>
      </c>
      <c r="L589" s="26"/>
      <c r="M589" s="26"/>
      <c r="N589" s="26"/>
      <c r="O589" s="26"/>
      <c r="P589" s="26"/>
      <c r="Q589" s="26"/>
      <c r="R589" s="26"/>
      <c r="S589" s="26"/>
      <c r="T589" s="26"/>
      <c r="U589" s="26"/>
      <c r="V589" s="26"/>
      <c r="W589" s="26" t="s">
        <v>126</v>
      </c>
      <c r="X589" s="26" t="s">
        <v>108</v>
      </c>
      <c r="Y589" s="26" t="s">
        <v>127</v>
      </c>
      <c r="Z589" s="26" t="s">
        <v>127</v>
      </c>
      <c r="AA589" s="26" t="s">
        <v>127</v>
      </c>
      <c r="AB589" s="26" t="s">
        <v>127</v>
      </c>
      <c r="AC589" s="26">
        <v>85</v>
      </c>
      <c r="AD589" s="26">
        <v>281</v>
      </c>
      <c r="AE589" s="26">
        <v>1487</v>
      </c>
      <c r="AF589" s="26" t="s">
        <v>1904</v>
      </c>
      <c r="AG589" s="26" t="s">
        <v>1905</v>
      </c>
      <c r="AH589" s="26"/>
      <c r="AI589" s="26"/>
      <c r="AJ589" s="26"/>
      <c r="AK589" s="26"/>
      <c r="AL589" s="26"/>
      <c r="AM589" s="26"/>
      <c r="AN589" s="26"/>
      <c r="AO589" s="26"/>
    </row>
    <row r="590" ht="90" customHeight="1" spans="1:41">
      <c r="A590" s="26" t="s">
        <v>1874</v>
      </c>
      <c r="B590" s="26" t="s">
        <v>1907</v>
      </c>
      <c r="C590" s="26" t="s">
        <v>1908</v>
      </c>
      <c r="D590" s="26" t="s">
        <v>794</v>
      </c>
      <c r="E590" s="26" t="s">
        <v>795</v>
      </c>
      <c r="F590" s="26" t="s">
        <v>129</v>
      </c>
      <c r="G590" s="26" t="s">
        <v>229</v>
      </c>
      <c r="H590" s="26" t="s">
        <v>796</v>
      </c>
      <c r="I590" s="26">
        <v>12</v>
      </c>
      <c r="J590" s="26">
        <v>12</v>
      </c>
      <c r="K590" s="26">
        <v>12</v>
      </c>
      <c r="L590" s="26"/>
      <c r="M590" s="26"/>
      <c r="N590" s="26"/>
      <c r="O590" s="26"/>
      <c r="P590" s="26"/>
      <c r="Q590" s="26"/>
      <c r="R590" s="26"/>
      <c r="S590" s="26"/>
      <c r="T590" s="26"/>
      <c r="U590" s="26"/>
      <c r="V590" s="26"/>
      <c r="W590" s="26" t="s">
        <v>107</v>
      </c>
      <c r="X590" s="26" t="s">
        <v>108</v>
      </c>
      <c r="Y590" s="26" t="s">
        <v>108</v>
      </c>
      <c r="Z590" s="26" t="s">
        <v>127</v>
      </c>
      <c r="AA590" s="26" t="s">
        <v>127</v>
      </c>
      <c r="AB590" s="26" t="s">
        <v>127</v>
      </c>
      <c r="AC590" s="26">
        <v>148</v>
      </c>
      <c r="AD590" s="26">
        <v>440</v>
      </c>
      <c r="AE590" s="26">
        <v>1517</v>
      </c>
      <c r="AF590" s="26" t="s">
        <v>1904</v>
      </c>
      <c r="AG590" s="26" t="s">
        <v>1909</v>
      </c>
      <c r="AH590" s="26"/>
      <c r="AI590" s="26"/>
      <c r="AJ590" s="26"/>
      <c r="AK590" s="26"/>
      <c r="AL590" s="26"/>
      <c r="AM590" s="26"/>
      <c r="AN590" s="26"/>
      <c r="AO590" s="26"/>
    </row>
    <row r="591" ht="90" customHeight="1" spans="1:41">
      <c r="A591" s="26" t="s">
        <v>1874</v>
      </c>
      <c r="B591" s="26" t="s">
        <v>1910</v>
      </c>
      <c r="C591" s="26" t="s">
        <v>1911</v>
      </c>
      <c r="D591" s="26" t="s">
        <v>794</v>
      </c>
      <c r="E591" s="26" t="s">
        <v>1061</v>
      </c>
      <c r="F591" s="26" t="s">
        <v>129</v>
      </c>
      <c r="G591" s="26" t="s">
        <v>229</v>
      </c>
      <c r="H591" s="26" t="s">
        <v>1912</v>
      </c>
      <c r="I591" s="26">
        <v>200</v>
      </c>
      <c r="J591" s="26">
        <v>200</v>
      </c>
      <c r="K591" s="26">
        <v>200</v>
      </c>
      <c r="L591" s="26"/>
      <c r="M591" s="26"/>
      <c r="N591" s="26"/>
      <c r="O591" s="26"/>
      <c r="P591" s="26"/>
      <c r="Q591" s="26"/>
      <c r="R591" s="26"/>
      <c r="S591" s="26"/>
      <c r="T591" s="26"/>
      <c r="U591" s="26"/>
      <c r="V591" s="26"/>
      <c r="W591" s="26" t="s">
        <v>126</v>
      </c>
      <c r="X591" s="26" t="s">
        <v>108</v>
      </c>
      <c r="Y591" s="26" t="s">
        <v>127</v>
      </c>
      <c r="Z591" s="26" t="s">
        <v>127</v>
      </c>
      <c r="AA591" s="26" t="s">
        <v>127</v>
      </c>
      <c r="AB591" s="26" t="s">
        <v>127</v>
      </c>
      <c r="AC591" s="26">
        <v>106</v>
      </c>
      <c r="AD591" s="26">
        <v>343</v>
      </c>
      <c r="AE591" s="26">
        <v>1274</v>
      </c>
      <c r="AF591" s="26" t="s">
        <v>1887</v>
      </c>
      <c r="AG591" s="26" t="s">
        <v>1913</v>
      </c>
      <c r="AH591" s="26"/>
      <c r="AI591" s="26"/>
      <c r="AJ591" s="26"/>
      <c r="AK591" s="26"/>
      <c r="AL591" s="26"/>
      <c r="AM591" s="26"/>
      <c r="AN591" s="26"/>
      <c r="AO591" s="26"/>
    </row>
    <row r="592" ht="90" customHeight="1" spans="1:41">
      <c r="A592" s="26" t="s">
        <v>1874</v>
      </c>
      <c r="B592" s="26" t="s">
        <v>1914</v>
      </c>
      <c r="C592" s="26" t="s">
        <v>1915</v>
      </c>
      <c r="D592" s="26" t="s">
        <v>218</v>
      </c>
      <c r="E592" s="26" t="s">
        <v>894</v>
      </c>
      <c r="F592" s="26" t="s">
        <v>129</v>
      </c>
      <c r="G592" s="26" t="s">
        <v>229</v>
      </c>
      <c r="H592" s="26" t="s">
        <v>895</v>
      </c>
      <c r="I592" s="26">
        <v>36</v>
      </c>
      <c r="J592" s="26">
        <v>36</v>
      </c>
      <c r="K592" s="26">
        <v>36</v>
      </c>
      <c r="L592" s="26"/>
      <c r="M592" s="26"/>
      <c r="N592" s="26"/>
      <c r="O592" s="26"/>
      <c r="P592" s="26"/>
      <c r="Q592" s="26"/>
      <c r="R592" s="26"/>
      <c r="S592" s="26"/>
      <c r="T592" s="26"/>
      <c r="U592" s="26"/>
      <c r="V592" s="26"/>
      <c r="W592" s="26" t="s">
        <v>126</v>
      </c>
      <c r="X592" s="26" t="s">
        <v>108</v>
      </c>
      <c r="Y592" s="26" t="s">
        <v>108</v>
      </c>
      <c r="Z592" s="26" t="s">
        <v>127</v>
      </c>
      <c r="AA592" s="26" t="s">
        <v>127</v>
      </c>
      <c r="AB592" s="26" t="s">
        <v>127</v>
      </c>
      <c r="AC592" s="26">
        <v>158</v>
      </c>
      <c r="AD592" s="26">
        <v>550</v>
      </c>
      <c r="AE592" s="26">
        <v>1207</v>
      </c>
      <c r="AF592" s="26" t="s">
        <v>1916</v>
      </c>
      <c r="AG592" s="26" t="s">
        <v>1917</v>
      </c>
      <c r="AH592" s="26"/>
      <c r="AI592" s="26"/>
      <c r="AJ592" s="26"/>
      <c r="AK592" s="26"/>
      <c r="AL592" s="26"/>
      <c r="AM592" s="26"/>
      <c r="AN592" s="26"/>
      <c r="AO592" s="26"/>
    </row>
    <row r="593" ht="90" customHeight="1" spans="1:41">
      <c r="A593" s="26" t="s">
        <v>1874</v>
      </c>
      <c r="B593" s="26" t="s">
        <v>1918</v>
      </c>
      <c r="C593" s="26" t="s">
        <v>1919</v>
      </c>
      <c r="D593" s="26" t="s">
        <v>218</v>
      </c>
      <c r="E593" s="26" t="s">
        <v>950</v>
      </c>
      <c r="F593" s="26" t="s">
        <v>129</v>
      </c>
      <c r="G593" s="26" t="s">
        <v>229</v>
      </c>
      <c r="H593" s="26" t="s">
        <v>1920</v>
      </c>
      <c r="I593" s="26">
        <v>40</v>
      </c>
      <c r="J593" s="26">
        <v>40</v>
      </c>
      <c r="K593" s="26">
        <v>40</v>
      </c>
      <c r="L593" s="26"/>
      <c r="M593" s="26"/>
      <c r="N593" s="26"/>
      <c r="O593" s="26"/>
      <c r="P593" s="26"/>
      <c r="Q593" s="26"/>
      <c r="R593" s="26"/>
      <c r="S593" s="26"/>
      <c r="T593" s="26"/>
      <c r="U593" s="26"/>
      <c r="V593" s="26"/>
      <c r="W593" s="26" t="s">
        <v>126</v>
      </c>
      <c r="X593" s="26" t="s">
        <v>108</v>
      </c>
      <c r="Y593" s="26" t="s">
        <v>108</v>
      </c>
      <c r="Z593" s="26" t="s">
        <v>127</v>
      </c>
      <c r="AA593" s="26" t="s">
        <v>127</v>
      </c>
      <c r="AB593" s="26" t="s">
        <v>127</v>
      </c>
      <c r="AC593" s="26">
        <v>90</v>
      </c>
      <c r="AD593" s="26">
        <v>300</v>
      </c>
      <c r="AE593" s="26">
        <v>1090</v>
      </c>
      <c r="AF593" s="26" t="s">
        <v>1921</v>
      </c>
      <c r="AG593" s="26" t="s">
        <v>1922</v>
      </c>
      <c r="AH593" s="26"/>
      <c r="AI593" s="26"/>
      <c r="AJ593" s="26"/>
      <c r="AK593" s="26"/>
      <c r="AL593" s="26"/>
      <c r="AM593" s="26"/>
      <c r="AN593" s="26"/>
      <c r="AO593" s="26"/>
    </row>
    <row r="594" s="10" customFormat="1" ht="108" customHeight="1" spans="1:41">
      <c r="A594" s="25" t="s">
        <v>1923</v>
      </c>
      <c r="B594" s="105" t="s">
        <v>1924</v>
      </c>
      <c r="C594" s="105" t="s">
        <v>1925</v>
      </c>
      <c r="D594" s="26" t="s">
        <v>184</v>
      </c>
      <c r="E594" s="41" t="s">
        <v>185</v>
      </c>
      <c r="F594" s="28" t="s">
        <v>129</v>
      </c>
      <c r="G594" s="26" t="s">
        <v>1926</v>
      </c>
      <c r="H594" s="26" t="s">
        <v>1927</v>
      </c>
      <c r="I594" s="26">
        <v>130</v>
      </c>
      <c r="J594" s="26">
        <v>130</v>
      </c>
      <c r="K594" s="26">
        <v>130</v>
      </c>
      <c r="L594" s="26"/>
      <c r="M594" s="26"/>
      <c r="N594" s="26"/>
      <c r="O594" s="92"/>
      <c r="P594" s="26"/>
      <c r="Q594" s="26"/>
      <c r="R594" s="26"/>
      <c r="S594" s="26"/>
      <c r="T594" s="26"/>
      <c r="U594" s="26"/>
      <c r="V594" s="26"/>
      <c r="W594" s="26" t="s">
        <v>126</v>
      </c>
      <c r="X594" s="26" t="s">
        <v>108</v>
      </c>
      <c r="Y594" s="26" t="s">
        <v>108</v>
      </c>
      <c r="Z594" s="26" t="s">
        <v>127</v>
      </c>
      <c r="AA594" s="26" t="s">
        <v>127</v>
      </c>
      <c r="AB594" s="26" t="s">
        <v>127</v>
      </c>
      <c r="AC594" s="68">
        <v>28</v>
      </c>
      <c r="AD594" s="68">
        <v>83</v>
      </c>
      <c r="AE594" s="68">
        <v>672</v>
      </c>
      <c r="AF594" s="26" t="s">
        <v>1928</v>
      </c>
      <c r="AG594" s="106" t="s">
        <v>1929</v>
      </c>
      <c r="AH594" s="26"/>
      <c r="AI594" s="26"/>
      <c r="AJ594" s="26"/>
      <c r="AK594" s="26"/>
      <c r="AL594" s="26"/>
      <c r="AM594" s="26"/>
      <c r="AN594" s="26"/>
      <c r="AO594" s="26" t="s">
        <v>127</v>
      </c>
    </row>
    <row r="595" ht="33.65" customHeight="1" spans="1:41">
      <c r="A595" s="25" t="s">
        <v>72</v>
      </c>
      <c r="B595" s="26" t="s">
        <v>109</v>
      </c>
      <c r="C595" s="26"/>
      <c r="D595" s="26"/>
      <c r="E595" s="26"/>
      <c r="F595" s="26"/>
      <c r="G595" s="26"/>
      <c r="H595" s="26"/>
      <c r="I595" s="26">
        <f>SUM(I596:I606)</f>
        <v>5731</v>
      </c>
      <c r="J595" s="26">
        <f t="shared" ref="J595:V595" si="36">SUM(J596:J606)</f>
        <v>176</v>
      </c>
      <c r="K595" s="26">
        <f>SUM(K596:K606)</f>
        <v>126</v>
      </c>
      <c r="L595" s="26">
        <f>SUM(L596:L606)</f>
        <v>0</v>
      </c>
      <c r="M595" s="26">
        <f>SUM(M596:M606)</f>
        <v>0</v>
      </c>
      <c r="N595" s="26">
        <f>SUM(N596:N606)</f>
        <v>50</v>
      </c>
      <c r="O595" s="26">
        <f>SUM(O596:O606)</f>
        <v>5555</v>
      </c>
      <c r="P595" s="26">
        <f>SUM(P596:P606)</f>
        <v>0</v>
      </c>
      <c r="Q595" s="26">
        <f>SUM(Q596:Q606)</f>
        <v>0</v>
      </c>
      <c r="R595" s="26">
        <f>SUM(R596:R606)</f>
        <v>0</v>
      </c>
      <c r="S595" s="26">
        <f>SUM(S596:S606)</f>
        <v>0</v>
      </c>
      <c r="T595" s="26">
        <f>SUM(T596:T606)</f>
        <v>0</v>
      </c>
      <c r="U595" s="26">
        <f>SUM(U596:U606)</f>
        <v>0</v>
      </c>
      <c r="V595" s="26">
        <f>SUM(V596:V606)</f>
        <v>0</v>
      </c>
      <c r="W595" s="26">
        <f t="shared" ref="W595:AE595" si="37">SUM(W596:W601)</f>
        <v>0</v>
      </c>
      <c r="X595" s="26">
        <f>SUM(X596:X601)</f>
        <v>0</v>
      </c>
      <c r="Y595" s="26">
        <f>SUM(Y596:Y601)</f>
        <v>0</v>
      </c>
      <c r="Z595" s="26">
        <f>SUM(Z596:Z601)</f>
        <v>0</v>
      </c>
      <c r="AA595" s="26">
        <f>SUM(AA596:AA601)</f>
        <v>0</v>
      </c>
      <c r="AB595" s="26">
        <f>SUM(AB596:AB601)</f>
        <v>0</v>
      </c>
      <c r="AC595" s="26">
        <f>SUM(AC596:AC601)</f>
        <v>513</v>
      </c>
      <c r="AD595" s="26">
        <f>SUM(AD596:AD601)</f>
        <v>1658</v>
      </c>
      <c r="AE595" s="26">
        <f>SUM(AE596:AE601)</f>
        <v>4334</v>
      </c>
      <c r="AF595" s="26"/>
      <c r="AG595" s="26"/>
      <c r="AH595" s="26"/>
      <c r="AI595" s="26"/>
      <c r="AJ595" s="26"/>
      <c r="AK595" s="26"/>
      <c r="AL595" s="26"/>
      <c r="AM595" s="26"/>
      <c r="AN595" s="26"/>
      <c r="AO595" s="26"/>
    </row>
    <row r="596" ht="78" customHeight="1" spans="1:41">
      <c r="A596" s="25" t="s">
        <v>1930</v>
      </c>
      <c r="B596" s="26" t="s">
        <v>1931</v>
      </c>
      <c r="C596" s="26" t="s">
        <v>1932</v>
      </c>
      <c r="D596" s="26" t="s">
        <v>184</v>
      </c>
      <c r="E596" s="26" t="s">
        <v>761</v>
      </c>
      <c r="F596" s="26" t="s">
        <v>129</v>
      </c>
      <c r="G596" s="26" t="s">
        <v>1405</v>
      </c>
      <c r="H596" s="26" t="s">
        <v>1406</v>
      </c>
      <c r="I596" s="26">
        <v>2500</v>
      </c>
      <c r="J596" s="26"/>
      <c r="K596" s="26"/>
      <c r="L596" s="26"/>
      <c r="M596" s="26"/>
      <c r="N596" s="26"/>
      <c r="O596" s="26">
        <v>2500</v>
      </c>
      <c r="P596" s="26"/>
      <c r="Q596" s="26"/>
      <c r="R596" s="26"/>
      <c r="S596" s="26"/>
      <c r="T596" s="26"/>
      <c r="U596" s="26"/>
      <c r="V596" s="26"/>
      <c r="W596" s="26" t="s">
        <v>126</v>
      </c>
      <c r="X596" s="26" t="s">
        <v>108</v>
      </c>
      <c r="Y596" s="26" t="s">
        <v>108</v>
      </c>
      <c r="Z596" s="26" t="s">
        <v>127</v>
      </c>
      <c r="AA596" s="26" t="s">
        <v>127</v>
      </c>
      <c r="AB596" s="26" t="s">
        <v>127</v>
      </c>
      <c r="AC596" s="26">
        <v>22</v>
      </c>
      <c r="AD596" s="26">
        <v>56</v>
      </c>
      <c r="AE596" s="26">
        <v>150</v>
      </c>
      <c r="AF596" s="26" t="s">
        <v>1933</v>
      </c>
      <c r="AG596" s="26" t="s">
        <v>1934</v>
      </c>
      <c r="AH596" s="26"/>
      <c r="AI596" s="26"/>
      <c r="AJ596" s="26"/>
      <c r="AK596" s="26"/>
      <c r="AL596" s="26"/>
      <c r="AM596" s="26"/>
      <c r="AN596" s="26"/>
      <c r="AO596" s="26" t="s">
        <v>127</v>
      </c>
    </row>
    <row r="597" ht="99" customHeight="1" spans="1:41">
      <c r="A597" s="25" t="s">
        <v>1930</v>
      </c>
      <c r="B597" s="27" t="s">
        <v>1935</v>
      </c>
      <c r="C597" s="27" t="s">
        <v>1936</v>
      </c>
      <c r="D597" s="26" t="s">
        <v>184</v>
      </c>
      <c r="E597" s="26" t="s">
        <v>761</v>
      </c>
      <c r="F597" s="26" t="s">
        <v>129</v>
      </c>
      <c r="G597" s="26" t="s">
        <v>1405</v>
      </c>
      <c r="H597" s="26" t="s">
        <v>1937</v>
      </c>
      <c r="I597" s="26">
        <v>500</v>
      </c>
      <c r="J597" s="26"/>
      <c r="K597" s="26"/>
      <c r="L597" s="26"/>
      <c r="M597" s="26"/>
      <c r="N597" s="26"/>
      <c r="O597" s="26">
        <v>500</v>
      </c>
      <c r="P597" s="26"/>
      <c r="Q597" s="26"/>
      <c r="R597" s="26"/>
      <c r="S597" s="26"/>
      <c r="T597" s="26"/>
      <c r="U597" s="26"/>
      <c r="V597" s="26"/>
      <c r="W597" s="26" t="s">
        <v>126</v>
      </c>
      <c r="X597" s="26" t="s">
        <v>108</v>
      </c>
      <c r="Y597" s="26" t="s">
        <v>108</v>
      </c>
      <c r="Z597" s="26" t="s">
        <v>127</v>
      </c>
      <c r="AA597" s="26" t="s">
        <v>127</v>
      </c>
      <c r="AB597" s="26" t="s">
        <v>127</v>
      </c>
      <c r="AC597" s="26">
        <v>112</v>
      </c>
      <c r="AD597" s="26">
        <v>356</v>
      </c>
      <c r="AE597" s="26">
        <v>487</v>
      </c>
      <c r="AF597" s="26" t="s">
        <v>1938</v>
      </c>
      <c r="AG597" s="26" t="s">
        <v>1939</v>
      </c>
      <c r="AH597" s="26"/>
      <c r="AI597" s="26"/>
      <c r="AJ597" s="26"/>
      <c r="AK597" s="26"/>
      <c r="AL597" s="26"/>
      <c r="AM597" s="26"/>
      <c r="AN597" s="26"/>
      <c r="AO597" s="26" t="s">
        <v>127</v>
      </c>
    </row>
    <row r="598" ht="78" customHeight="1" spans="1:41">
      <c r="A598" s="25" t="s">
        <v>1930</v>
      </c>
      <c r="B598" s="27" t="s">
        <v>1940</v>
      </c>
      <c r="C598" s="38" t="s">
        <v>1941</v>
      </c>
      <c r="D598" s="26" t="s">
        <v>191</v>
      </c>
      <c r="E598" s="26" t="s">
        <v>192</v>
      </c>
      <c r="F598" s="26" t="s">
        <v>129</v>
      </c>
      <c r="G598" s="26" t="s">
        <v>1405</v>
      </c>
      <c r="H598" s="26" t="s">
        <v>1937</v>
      </c>
      <c r="I598" s="26">
        <v>1000</v>
      </c>
      <c r="J598" s="26"/>
      <c r="K598" s="26"/>
      <c r="L598" s="26"/>
      <c r="M598" s="26"/>
      <c r="N598" s="26"/>
      <c r="O598" s="26">
        <v>1000</v>
      </c>
      <c r="P598" s="26"/>
      <c r="Q598" s="26"/>
      <c r="R598" s="26"/>
      <c r="S598" s="26"/>
      <c r="T598" s="26"/>
      <c r="U598" s="26"/>
      <c r="V598" s="26"/>
      <c r="W598" s="26" t="s">
        <v>126</v>
      </c>
      <c r="X598" s="26" t="s">
        <v>108</v>
      </c>
      <c r="Y598" s="26" t="s">
        <v>108</v>
      </c>
      <c r="Z598" s="26" t="s">
        <v>127</v>
      </c>
      <c r="AA598" s="26" t="s">
        <v>127</v>
      </c>
      <c r="AB598" s="26" t="s">
        <v>127</v>
      </c>
      <c r="AC598" s="26">
        <v>45</v>
      </c>
      <c r="AD598" s="26">
        <v>97</v>
      </c>
      <c r="AE598" s="26">
        <v>239</v>
      </c>
      <c r="AF598" s="26" t="s">
        <v>1938</v>
      </c>
      <c r="AG598" s="26" t="s">
        <v>1942</v>
      </c>
      <c r="AH598" s="26"/>
      <c r="AI598" s="26"/>
      <c r="AJ598" s="26"/>
      <c r="AK598" s="26"/>
      <c r="AL598" s="26"/>
      <c r="AM598" s="26"/>
      <c r="AN598" s="26"/>
      <c r="AO598" s="26" t="s">
        <v>127</v>
      </c>
    </row>
    <row r="599" ht="78" customHeight="1" spans="1:41">
      <c r="A599" s="25" t="s">
        <v>1930</v>
      </c>
      <c r="B599" s="41" t="s">
        <v>1943</v>
      </c>
      <c r="C599" s="41" t="s">
        <v>1944</v>
      </c>
      <c r="D599" s="41" t="s">
        <v>218</v>
      </c>
      <c r="E599" s="41" t="s">
        <v>585</v>
      </c>
      <c r="F599" s="26" t="s">
        <v>129</v>
      </c>
      <c r="G599" s="26" t="s">
        <v>1405</v>
      </c>
      <c r="H599" s="41" t="s">
        <v>586</v>
      </c>
      <c r="I599" s="41">
        <v>300</v>
      </c>
      <c r="J599" s="41"/>
      <c r="K599" s="26"/>
      <c r="L599" s="41"/>
      <c r="M599" s="41"/>
      <c r="N599" s="41"/>
      <c r="O599" s="41">
        <v>300</v>
      </c>
      <c r="P599" s="41"/>
      <c r="Q599" s="41"/>
      <c r="R599" s="41"/>
      <c r="S599" s="41"/>
      <c r="T599" s="41"/>
      <c r="U599" s="41"/>
      <c r="V599" s="41"/>
      <c r="W599" s="41" t="s">
        <v>126</v>
      </c>
      <c r="X599" s="41" t="s">
        <v>108</v>
      </c>
      <c r="Y599" s="41" t="s">
        <v>108</v>
      </c>
      <c r="Z599" s="41" t="s">
        <v>127</v>
      </c>
      <c r="AA599" s="41" t="s">
        <v>127</v>
      </c>
      <c r="AB599" s="41" t="s">
        <v>127</v>
      </c>
      <c r="AC599" s="41">
        <v>54</v>
      </c>
      <c r="AD599" s="41">
        <v>189</v>
      </c>
      <c r="AE599" s="41">
        <v>408</v>
      </c>
      <c r="AF599" s="41" t="s">
        <v>1945</v>
      </c>
      <c r="AG599" s="41" t="s">
        <v>1946</v>
      </c>
      <c r="AH599" s="41"/>
      <c r="AI599" s="41"/>
      <c r="AJ599" s="41"/>
      <c r="AK599" s="41"/>
      <c r="AL599" s="41"/>
      <c r="AM599" s="41"/>
      <c r="AN599" s="41"/>
      <c r="AO599" s="41"/>
    </row>
    <row r="600" ht="78" customHeight="1" spans="1:41">
      <c r="A600" s="25" t="s">
        <v>1930</v>
      </c>
      <c r="B600" s="41" t="s">
        <v>1947</v>
      </c>
      <c r="C600" s="41" t="s">
        <v>1948</v>
      </c>
      <c r="D600" s="41" t="s">
        <v>218</v>
      </c>
      <c r="E600" s="41" t="s">
        <v>568</v>
      </c>
      <c r="F600" s="26" t="s">
        <v>129</v>
      </c>
      <c r="G600" s="26" t="s">
        <v>1405</v>
      </c>
      <c r="H600" s="41" t="s">
        <v>569</v>
      </c>
      <c r="I600" s="41">
        <v>300</v>
      </c>
      <c r="J600" s="41"/>
      <c r="K600" s="26"/>
      <c r="L600" s="41"/>
      <c r="M600" s="41"/>
      <c r="N600" s="41"/>
      <c r="O600" s="41">
        <v>300</v>
      </c>
      <c r="P600" s="41"/>
      <c r="Q600" s="41"/>
      <c r="R600" s="41"/>
      <c r="S600" s="41"/>
      <c r="T600" s="41"/>
      <c r="U600" s="41"/>
      <c r="V600" s="41"/>
      <c r="W600" s="41" t="s">
        <v>126</v>
      </c>
      <c r="X600" s="41" t="s">
        <v>108</v>
      </c>
      <c r="Y600" s="41" t="s">
        <v>108</v>
      </c>
      <c r="Z600" s="41" t="s">
        <v>127</v>
      </c>
      <c r="AA600" s="41" t="s">
        <v>127</v>
      </c>
      <c r="AB600" s="41" t="s">
        <v>127</v>
      </c>
      <c r="AC600" s="41">
        <v>140</v>
      </c>
      <c r="AD600" s="41">
        <v>480</v>
      </c>
      <c r="AE600" s="41">
        <v>1525</v>
      </c>
      <c r="AF600" s="41" t="s">
        <v>1945</v>
      </c>
      <c r="AG600" s="41" t="s">
        <v>1949</v>
      </c>
      <c r="AH600" s="41"/>
      <c r="AI600" s="41"/>
      <c r="AJ600" s="41"/>
      <c r="AK600" s="41"/>
      <c r="AL600" s="41"/>
      <c r="AM600" s="41"/>
      <c r="AN600" s="41"/>
      <c r="AO600" s="41"/>
    </row>
    <row r="601" ht="78" customHeight="1" spans="1:41">
      <c r="A601" s="25" t="s">
        <v>1930</v>
      </c>
      <c r="B601" s="41" t="s">
        <v>1950</v>
      </c>
      <c r="C601" s="41" t="s">
        <v>1951</v>
      </c>
      <c r="D601" s="41" t="s">
        <v>218</v>
      </c>
      <c r="E601" s="41" t="s">
        <v>568</v>
      </c>
      <c r="F601" s="26" t="s">
        <v>129</v>
      </c>
      <c r="G601" s="26" t="s">
        <v>1405</v>
      </c>
      <c r="H601" s="41" t="s">
        <v>569</v>
      </c>
      <c r="I601" s="41">
        <v>500</v>
      </c>
      <c r="J601" s="41"/>
      <c r="K601" s="26"/>
      <c r="L601" s="41"/>
      <c r="M601" s="41"/>
      <c r="N601" s="41"/>
      <c r="O601" s="41">
        <v>500</v>
      </c>
      <c r="P601" s="41"/>
      <c r="Q601" s="41"/>
      <c r="R601" s="41"/>
      <c r="S601" s="41"/>
      <c r="T601" s="41"/>
      <c r="U601" s="41"/>
      <c r="V601" s="41"/>
      <c r="W601" s="41" t="s">
        <v>126</v>
      </c>
      <c r="X601" s="41" t="s">
        <v>108</v>
      </c>
      <c r="Y601" s="41" t="s">
        <v>108</v>
      </c>
      <c r="Z601" s="41" t="s">
        <v>127</v>
      </c>
      <c r="AA601" s="41" t="s">
        <v>127</v>
      </c>
      <c r="AB601" s="41" t="s">
        <v>127</v>
      </c>
      <c r="AC601" s="41">
        <v>140</v>
      </c>
      <c r="AD601" s="41">
        <v>480</v>
      </c>
      <c r="AE601" s="41">
        <v>1525</v>
      </c>
      <c r="AF601" s="41" t="s">
        <v>1945</v>
      </c>
      <c r="AG601" s="41" t="s">
        <v>1949</v>
      </c>
      <c r="AH601" s="41"/>
      <c r="AI601" s="41"/>
      <c r="AJ601" s="41"/>
      <c r="AK601" s="41"/>
      <c r="AL601" s="41"/>
      <c r="AM601" s="41"/>
      <c r="AN601" s="41"/>
      <c r="AO601" s="41"/>
    </row>
    <row r="602" s="15" customFormat="1" ht="56" customHeight="1" spans="1:43">
      <c r="A602" s="25" t="s">
        <v>1952</v>
      </c>
      <c r="B602" s="89" t="s">
        <v>1953</v>
      </c>
      <c r="C602" s="89" t="s">
        <v>1954</v>
      </c>
      <c r="D602" s="89" t="s">
        <v>134</v>
      </c>
      <c r="E602" s="89" t="s">
        <v>413</v>
      </c>
      <c r="F602" s="89" t="s">
        <v>129</v>
      </c>
      <c r="G602" s="89" t="s">
        <v>1230</v>
      </c>
      <c r="H602" s="89" t="s">
        <v>427</v>
      </c>
      <c r="I602" s="99">
        <v>350</v>
      </c>
      <c r="J602" s="89"/>
      <c r="K602" s="89"/>
      <c r="L602" s="89"/>
      <c r="M602" s="89"/>
      <c r="N602" s="89"/>
      <c r="O602" s="99">
        <v>350</v>
      </c>
      <c r="P602" s="89"/>
      <c r="Q602" s="89"/>
      <c r="R602" s="89"/>
      <c r="S602" s="89"/>
      <c r="T602" s="89"/>
      <c r="U602" s="89"/>
      <c r="V602" s="89"/>
      <c r="W602" s="89" t="s">
        <v>126</v>
      </c>
      <c r="X602" s="89" t="s">
        <v>108</v>
      </c>
      <c r="Y602" s="89" t="s">
        <v>108</v>
      </c>
      <c r="Z602" s="89" t="s">
        <v>127</v>
      </c>
      <c r="AA602" s="89" t="s">
        <v>127</v>
      </c>
      <c r="AB602" s="89" t="s">
        <v>127</v>
      </c>
      <c r="AC602" s="89">
        <v>15</v>
      </c>
      <c r="AD602" s="89">
        <v>40</v>
      </c>
      <c r="AE602" s="89" t="s">
        <v>1955</v>
      </c>
      <c r="AF602" s="89" t="s">
        <v>1956</v>
      </c>
      <c r="AG602" s="89" t="s">
        <v>1957</v>
      </c>
      <c r="AH602" s="89"/>
      <c r="AI602" s="89" t="s">
        <v>127</v>
      </c>
      <c r="AJ602" s="89" t="s">
        <v>1958</v>
      </c>
      <c r="AK602" s="89"/>
      <c r="AL602" s="89"/>
      <c r="AM602" s="89"/>
      <c r="AN602" s="89"/>
      <c r="AO602" s="89" t="s">
        <v>127</v>
      </c>
      <c r="AP602" s="100"/>
      <c r="AQ602" s="101"/>
    </row>
    <row r="603" s="15" customFormat="1" ht="58" customHeight="1" spans="1:43">
      <c r="A603" s="25" t="s">
        <v>1952</v>
      </c>
      <c r="B603" s="89" t="s">
        <v>1959</v>
      </c>
      <c r="C603" s="89" t="s">
        <v>1960</v>
      </c>
      <c r="D603" s="89" t="s">
        <v>191</v>
      </c>
      <c r="E603" s="89" t="s">
        <v>228</v>
      </c>
      <c r="F603" s="89" t="s">
        <v>129</v>
      </c>
      <c r="G603" s="89" t="s">
        <v>1230</v>
      </c>
      <c r="H603" s="89" t="s">
        <v>1961</v>
      </c>
      <c r="I603" s="99">
        <v>105</v>
      </c>
      <c r="J603" s="89"/>
      <c r="K603" s="89"/>
      <c r="L603" s="89"/>
      <c r="M603" s="89"/>
      <c r="N603" s="89"/>
      <c r="O603" s="99">
        <v>105</v>
      </c>
      <c r="P603" s="89"/>
      <c r="Q603" s="89"/>
      <c r="R603" s="89"/>
      <c r="S603" s="89"/>
      <c r="T603" s="89"/>
      <c r="U603" s="89"/>
      <c r="V603" s="89"/>
      <c r="W603" s="89" t="s">
        <v>126</v>
      </c>
      <c r="X603" s="89" t="s">
        <v>108</v>
      </c>
      <c r="Y603" s="88" t="s">
        <v>127</v>
      </c>
      <c r="Z603" s="89" t="s">
        <v>127</v>
      </c>
      <c r="AA603" s="89" t="s">
        <v>127</v>
      </c>
      <c r="AB603" s="89" t="s">
        <v>127</v>
      </c>
      <c r="AC603" s="89" t="s">
        <v>1962</v>
      </c>
      <c r="AD603" s="89" t="s">
        <v>1963</v>
      </c>
      <c r="AE603" s="89" t="s">
        <v>1964</v>
      </c>
      <c r="AF603" s="89" t="s">
        <v>1956</v>
      </c>
      <c r="AG603" s="89" t="s">
        <v>1965</v>
      </c>
      <c r="AH603" s="89"/>
      <c r="AI603" s="89"/>
      <c r="AJ603" s="89"/>
      <c r="AK603" s="89"/>
      <c r="AL603" s="89"/>
      <c r="AM603" s="89"/>
      <c r="AN603" s="89"/>
      <c r="AO603" s="89" t="s">
        <v>127</v>
      </c>
      <c r="AP603" s="100"/>
      <c r="AQ603" s="101"/>
    </row>
    <row r="604" ht="78" customHeight="1" spans="1:41">
      <c r="A604" s="26" t="s">
        <v>1966</v>
      </c>
      <c r="B604" s="26" t="s">
        <v>1967</v>
      </c>
      <c r="C604" s="26" t="s">
        <v>1968</v>
      </c>
      <c r="D604" s="26" t="s">
        <v>191</v>
      </c>
      <c r="E604" s="26" t="s">
        <v>192</v>
      </c>
      <c r="F604" s="26" t="s">
        <v>129</v>
      </c>
      <c r="G604" s="26" t="s">
        <v>229</v>
      </c>
      <c r="H604" s="26" t="s">
        <v>235</v>
      </c>
      <c r="I604" s="26">
        <v>6</v>
      </c>
      <c r="J604" s="26">
        <v>6</v>
      </c>
      <c r="K604" s="26">
        <v>6</v>
      </c>
      <c r="L604" s="26"/>
      <c r="M604" s="26"/>
      <c r="N604" s="26"/>
      <c r="O604" s="26"/>
      <c r="P604" s="26"/>
      <c r="Q604" s="26"/>
      <c r="R604" s="26"/>
      <c r="S604" s="26"/>
      <c r="T604" s="26"/>
      <c r="U604" s="26"/>
      <c r="V604" s="26"/>
      <c r="W604" s="26" t="s">
        <v>107</v>
      </c>
      <c r="X604" s="26" t="s">
        <v>108</v>
      </c>
      <c r="Y604" s="26" t="s">
        <v>127</v>
      </c>
      <c r="Z604" s="26" t="s">
        <v>127</v>
      </c>
      <c r="AA604" s="26" t="s">
        <v>127</v>
      </c>
      <c r="AB604" s="26" t="s">
        <v>127</v>
      </c>
      <c r="AC604" s="26">
        <v>38</v>
      </c>
      <c r="AD604" s="26">
        <v>144</v>
      </c>
      <c r="AE604" s="26">
        <v>144</v>
      </c>
      <c r="AF604" s="26" t="s">
        <v>1877</v>
      </c>
      <c r="AG604" s="26" t="s">
        <v>1969</v>
      </c>
      <c r="AH604" s="26"/>
      <c r="AI604" s="26"/>
      <c r="AJ604" s="26"/>
      <c r="AK604" s="26"/>
      <c r="AL604" s="26"/>
      <c r="AM604" s="26"/>
      <c r="AN604" s="26"/>
      <c r="AO604" s="26" t="s">
        <v>127</v>
      </c>
    </row>
    <row r="605" ht="78" customHeight="1" spans="1:41">
      <c r="A605" s="25" t="s">
        <v>1970</v>
      </c>
      <c r="B605" s="26" t="s">
        <v>1971</v>
      </c>
      <c r="C605" s="26" t="s">
        <v>1972</v>
      </c>
      <c r="D605" s="26" t="s">
        <v>191</v>
      </c>
      <c r="E605" s="26" t="s">
        <v>238</v>
      </c>
      <c r="F605" s="26" t="s">
        <v>129</v>
      </c>
      <c r="G605" s="26" t="s">
        <v>229</v>
      </c>
      <c r="H605" s="26" t="s">
        <v>239</v>
      </c>
      <c r="I605" s="26">
        <v>120</v>
      </c>
      <c r="J605" s="26">
        <v>120</v>
      </c>
      <c r="K605" s="26">
        <v>120</v>
      </c>
      <c r="L605" s="26"/>
      <c r="M605" s="26"/>
      <c r="N605" s="26"/>
      <c r="O605" s="26"/>
      <c r="P605" s="26"/>
      <c r="Q605" s="26"/>
      <c r="R605" s="26"/>
      <c r="S605" s="26"/>
      <c r="T605" s="26"/>
      <c r="U605" s="26"/>
      <c r="V605" s="26"/>
      <c r="W605" s="26" t="s">
        <v>126</v>
      </c>
      <c r="X605" s="26" t="s">
        <v>108</v>
      </c>
      <c r="Y605" s="26" t="s">
        <v>127</v>
      </c>
      <c r="Z605" s="26" t="s">
        <v>127</v>
      </c>
      <c r="AA605" s="26" t="s">
        <v>127</v>
      </c>
      <c r="AB605" s="26" t="s">
        <v>127</v>
      </c>
      <c r="AC605" s="26">
        <v>12</v>
      </c>
      <c r="AD605" s="26">
        <v>58</v>
      </c>
      <c r="AE605" s="26">
        <v>58</v>
      </c>
      <c r="AF605" s="26" t="s">
        <v>1877</v>
      </c>
      <c r="AG605" s="26" t="s">
        <v>1969</v>
      </c>
      <c r="AH605" s="26"/>
      <c r="AI605" s="26"/>
      <c r="AJ605" s="26"/>
      <c r="AK605" s="26"/>
      <c r="AL605" s="26"/>
      <c r="AM605" s="26"/>
      <c r="AN605" s="26"/>
      <c r="AO605" s="26"/>
    </row>
    <row r="606" ht="78" customHeight="1" spans="1:41">
      <c r="A606" s="26" t="s">
        <v>1966</v>
      </c>
      <c r="B606" s="26" t="s">
        <v>1973</v>
      </c>
      <c r="C606" s="26" t="s">
        <v>1974</v>
      </c>
      <c r="D606" s="26" t="s">
        <v>262</v>
      </c>
      <c r="E606" s="26" t="s">
        <v>281</v>
      </c>
      <c r="F606" s="26" t="s">
        <v>129</v>
      </c>
      <c r="G606" s="26" t="s">
        <v>229</v>
      </c>
      <c r="H606" s="26" t="s">
        <v>282</v>
      </c>
      <c r="I606" s="26">
        <v>50</v>
      </c>
      <c r="J606" s="26">
        <v>50</v>
      </c>
      <c r="K606" s="26"/>
      <c r="L606" s="26"/>
      <c r="M606" s="26"/>
      <c r="N606" s="26">
        <v>50</v>
      </c>
      <c r="O606" s="26"/>
      <c r="P606" s="26"/>
      <c r="Q606" s="26"/>
      <c r="R606" s="26"/>
      <c r="S606" s="26"/>
      <c r="T606" s="26"/>
      <c r="U606" s="26"/>
      <c r="V606" s="26"/>
      <c r="W606" s="26" t="s">
        <v>107</v>
      </c>
      <c r="X606" s="26" t="s">
        <v>108</v>
      </c>
      <c r="Y606" s="26" t="s">
        <v>127</v>
      </c>
      <c r="Z606" s="26" t="s">
        <v>127</v>
      </c>
      <c r="AA606" s="26" t="s">
        <v>127</v>
      </c>
      <c r="AB606" s="26" t="s">
        <v>127</v>
      </c>
      <c r="AC606" s="26">
        <v>3</v>
      </c>
      <c r="AD606" s="26">
        <v>12</v>
      </c>
      <c r="AE606" s="26">
        <v>180</v>
      </c>
      <c r="AF606" s="26" t="s">
        <v>1975</v>
      </c>
      <c r="AG606" s="26" t="s">
        <v>1976</v>
      </c>
      <c r="AH606" s="26"/>
      <c r="AI606" s="26"/>
      <c r="AJ606" s="26"/>
      <c r="AK606" s="26"/>
      <c r="AL606" s="26"/>
      <c r="AM606" s="26"/>
      <c r="AN606" s="26"/>
      <c r="AO606" s="26" t="s">
        <v>127</v>
      </c>
    </row>
    <row r="607" ht="32.4" customHeight="1" spans="1:41">
      <c r="A607" s="23" t="s">
        <v>73</v>
      </c>
      <c r="B607" s="23"/>
      <c r="C607" s="23"/>
      <c r="D607" s="23"/>
      <c r="E607" s="23"/>
      <c r="F607" s="23"/>
      <c r="G607" s="23"/>
      <c r="H607" s="23"/>
      <c r="I607" s="23">
        <f>I608+I609+I610+I611</f>
        <v>205</v>
      </c>
      <c r="J607" s="23">
        <f t="shared" ref="J607:V607" si="38">J608+J609+J610+J611</f>
        <v>0</v>
      </c>
      <c r="K607" s="23">
        <f>K608+K609+K610+K611</f>
        <v>0</v>
      </c>
      <c r="L607" s="23">
        <f>L608+L609+L610+L611</f>
        <v>0</v>
      </c>
      <c r="M607" s="23">
        <f>M608+M609+M610+M611</f>
        <v>0</v>
      </c>
      <c r="N607" s="23">
        <f>N608+N609+N610+N611</f>
        <v>0</v>
      </c>
      <c r="O607" s="23">
        <f>O608+O609+O610+O611</f>
        <v>0</v>
      </c>
      <c r="P607" s="23">
        <f>P608+P609+P610+P611</f>
        <v>0</v>
      </c>
      <c r="Q607" s="23">
        <f>Q608+Q609+Q610+Q611</f>
        <v>0</v>
      </c>
      <c r="R607" s="23">
        <f>R608+R609+R610+R611</f>
        <v>0</v>
      </c>
      <c r="S607" s="23">
        <f>S608+S609+S610+S611</f>
        <v>190</v>
      </c>
      <c r="T607" s="23">
        <f>T608+T609+T610+T611</f>
        <v>0</v>
      </c>
      <c r="U607" s="23">
        <f>U608+U609+U610+U611</f>
        <v>0</v>
      </c>
      <c r="V607" s="23">
        <f>V608+V609+V610+V611</f>
        <v>15</v>
      </c>
      <c r="W607" s="23"/>
      <c r="X607" s="23"/>
      <c r="Y607" s="23"/>
      <c r="Z607" s="23"/>
      <c r="AA607" s="23"/>
      <c r="AB607" s="23"/>
      <c r="AC607" s="23"/>
      <c r="AD607" s="23"/>
      <c r="AE607" s="23"/>
      <c r="AF607" s="23"/>
      <c r="AG607" s="23"/>
      <c r="AH607" s="23"/>
      <c r="AI607" s="23"/>
      <c r="AJ607" s="23"/>
      <c r="AK607" s="23"/>
      <c r="AL607" s="23"/>
      <c r="AM607" s="23"/>
      <c r="AN607" s="23"/>
      <c r="AO607" s="23"/>
    </row>
    <row r="608" ht="28.5" spans="1:41">
      <c r="A608" s="25" t="s">
        <v>74</v>
      </c>
      <c r="B608" s="26"/>
      <c r="C608" s="26"/>
      <c r="D608" s="26"/>
      <c r="E608" s="26"/>
      <c r="F608" s="26"/>
      <c r="G608" s="26"/>
      <c r="H608" s="26"/>
      <c r="I608" s="26"/>
      <c r="J608" s="26"/>
      <c r="K608" s="26"/>
      <c r="L608" s="26"/>
      <c r="M608" s="26"/>
      <c r="N608" s="26"/>
      <c r="O608" s="26"/>
      <c r="P608" s="26"/>
      <c r="Q608" s="26"/>
      <c r="R608" s="26"/>
      <c r="S608" s="26"/>
      <c r="T608" s="26"/>
      <c r="U608" s="26"/>
      <c r="V608" s="26"/>
      <c r="W608" s="26"/>
      <c r="X608" s="26"/>
      <c r="Y608" s="26"/>
      <c r="Z608" s="26"/>
      <c r="AA608" s="26"/>
      <c r="AB608" s="26"/>
      <c r="AC608" s="26"/>
      <c r="AD608" s="26"/>
      <c r="AE608" s="26"/>
      <c r="AF608" s="26"/>
      <c r="AG608" s="26"/>
      <c r="AH608" s="26"/>
      <c r="AI608" s="26"/>
      <c r="AJ608" s="26"/>
      <c r="AK608" s="26"/>
      <c r="AL608" s="26"/>
      <c r="AM608" s="26"/>
      <c r="AN608" s="26"/>
      <c r="AO608" s="26"/>
    </row>
    <row r="609" ht="30.65" customHeight="1" spans="1:41">
      <c r="A609" s="25" t="s">
        <v>75</v>
      </c>
      <c r="B609" s="26"/>
      <c r="C609" s="26"/>
      <c r="D609" s="26"/>
      <c r="E609" s="26"/>
      <c r="F609" s="26"/>
      <c r="G609" s="26"/>
      <c r="H609" s="26"/>
      <c r="I609" s="26"/>
      <c r="J609" s="26"/>
      <c r="K609" s="26"/>
      <c r="L609" s="26"/>
      <c r="M609" s="26"/>
      <c r="N609" s="26"/>
      <c r="O609" s="26"/>
      <c r="P609" s="26"/>
      <c r="Q609" s="26"/>
      <c r="R609" s="26"/>
      <c r="S609" s="26"/>
      <c r="T609" s="26"/>
      <c r="U609" s="26"/>
      <c r="V609" s="26"/>
      <c r="W609" s="26"/>
      <c r="X609" s="26"/>
      <c r="Y609" s="26"/>
      <c r="Z609" s="26"/>
      <c r="AA609" s="26"/>
      <c r="AB609" s="26"/>
      <c r="AC609" s="26"/>
      <c r="AD609" s="26"/>
      <c r="AE609" s="26"/>
      <c r="AF609" s="26"/>
      <c r="AG609" s="26"/>
      <c r="AH609" s="26"/>
      <c r="AI609" s="26"/>
      <c r="AJ609" s="26"/>
      <c r="AK609" s="26"/>
      <c r="AL609" s="26"/>
      <c r="AM609" s="26"/>
      <c r="AN609" s="26"/>
      <c r="AO609" s="26"/>
    </row>
    <row r="610" ht="30.65" customHeight="1" spans="1:41">
      <c r="A610" s="25" t="s">
        <v>76</v>
      </c>
      <c r="B610" s="26"/>
      <c r="C610" s="26"/>
      <c r="D610" s="26"/>
      <c r="E610" s="26"/>
      <c r="F610" s="26"/>
      <c r="G610" s="26"/>
      <c r="H610" s="26"/>
      <c r="I610" s="26"/>
      <c r="J610" s="26"/>
      <c r="K610" s="26"/>
      <c r="L610" s="26"/>
      <c r="M610" s="26"/>
      <c r="N610" s="26"/>
      <c r="O610" s="26"/>
      <c r="P610" s="26"/>
      <c r="Q610" s="26"/>
      <c r="R610" s="26"/>
      <c r="S610" s="26"/>
      <c r="T610" s="26"/>
      <c r="U610" s="26"/>
      <c r="V610" s="26"/>
      <c r="W610" s="26"/>
      <c r="X610" s="26"/>
      <c r="Y610" s="26"/>
      <c r="Z610" s="26"/>
      <c r="AA610" s="26"/>
      <c r="AB610" s="26"/>
      <c r="AC610" s="26"/>
      <c r="AD610" s="26"/>
      <c r="AE610" s="26"/>
      <c r="AF610" s="26"/>
      <c r="AG610" s="26"/>
      <c r="AH610" s="26"/>
      <c r="AI610" s="26"/>
      <c r="AJ610" s="26"/>
      <c r="AK610" s="26"/>
      <c r="AL610" s="26"/>
      <c r="AM610" s="26"/>
      <c r="AN610" s="26"/>
      <c r="AO610" s="26"/>
    </row>
    <row r="611" ht="30" customHeight="1" spans="1:41">
      <c r="A611" s="25" t="s">
        <v>77</v>
      </c>
      <c r="B611" s="26"/>
      <c r="C611" s="26"/>
      <c r="D611" s="26"/>
      <c r="E611" s="26"/>
      <c r="F611" s="26"/>
      <c r="G611" s="26"/>
      <c r="H611" s="26"/>
      <c r="I611" s="26">
        <v>205</v>
      </c>
      <c r="J611" s="26"/>
      <c r="K611" s="26"/>
      <c r="L611" s="26"/>
      <c r="M611" s="26"/>
      <c r="N611" s="26"/>
      <c r="O611" s="26"/>
      <c r="P611" s="26"/>
      <c r="Q611" s="26"/>
      <c r="R611" s="26"/>
      <c r="S611" s="26">
        <v>190</v>
      </c>
      <c r="T611" s="26"/>
      <c r="U611" s="26"/>
      <c r="V611" s="26">
        <v>15</v>
      </c>
      <c r="W611" s="26"/>
      <c r="X611" s="26"/>
      <c r="Y611" s="26"/>
      <c r="Z611" s="26"/>
      <c r="AA611" s="26"/>
      <c r="AB611" s="26"/>
      <c r="AC611" s="26"/>
      <c r="AD611" s="26"/>
      <c r="AE611" s="26"/>
      <c r="AF611" s="26"/>
      <c r="AG611" s="26"/>
      <c r="AH611" s="26"/>
      <c r="AI611" s="26"/>
      <c r="AJ611" s="26"/>
      <c r="AK611" s="26"/>
      <c r="AL611" s="26"/>
      <c r="AM611" s="26"/>
      <c r="AN611" s="26"/>
      <c r="AO611" s="26"/>
    </row>
    <row r="612" s="4" customFormat="1" ht="68" customHeight="1" spans="1:41">
      <c r="A612" s="25" t="s">
        <v>1977</v>
      </c>
      <c r="B612" s="26" t="s">
        <v>1978</v>
      </c>
      <c r="C612" s="27" t="s">
        <v>1979</v>
      </c>
      <c r="D612" s="26" t="s">
        <v>134</v>
      </c>
      <c r="E612" s="26" t="s">
        <v>135</v>
      </c>
      <c r="F612" s="28" t="s">
        <v>129</v>
      </c>
      <c r="G612" s="26" t="s">
        <v>136</v>
      </c>
      <c r="H612" s="26" t="s">
        <v>137</v>
      </c>
      <c r="I612" s="26">
        <v>50</v>
      </c>
      <c r="J612" s="26"/>
      <c r="K612" s="26"/>
      <c r="L612" s="26"/>
      <c r="M612" s="26"/>
      <c r="N612" s="26"/>
      <c r="O612" s="26"/>
      <c r="P612" s="26"/>
      <c r="Q612" s="26"/>
      <c r="R612" s="26"/>
      <c r="S612" s="26">
        <v>40</v>
      </c>
      <c r="T612" s="26"/>
      <c r="U612" s="26"/>
      <c r="V612" s="26">
        <v>10</v>
      </c>
      <c r="W612" s="26" t="s">
        <v>107</v>
      </c>
      <c r="X612" s="26" t="s">
        <v>108</v>
      </c>
      <c r="Y612" s="26" t="s">
        <v>108</v>
      </c>
      <c r="Z612" s="26" t="s">
        <v>127</v>
      </c>
      <c r="AA612" s="26" t="s">
        <v>127</v>
      </c>
      <c r="AB612" s="26" t="s">
        <v>108</v>
      </c>
      <c r="AC612" s="26">
        <v>390</v>
      </c>
      <c r="AD612" s="26">
        <v>1380</v>
      </c>
      <c r="AE612" s="26">
        <v>1380</v>
      </c>
      <c r="AF612" s="49" t="s">
        <v>1861</v>
      </c>
      <c r="AG612" s="26"/>
      <c r="AH612" s="26"/>
      <c r="AI612" s="26"/>
      <c r="AJ612" s="26"/>
      <c r="AK612" s="26"/>
      <c r="AL612" s="26"/>
      <c r="AM612" s="26"/>
      <c r="AN612" s="26"/>
      <c r="AO612" s="26" t="s">
        <v>127</v>
      </c>
    </row>
    <row r="613" s="4" customFormat="1" ht="68" customHeight="1" spans="1:41">
      <c r="A613" s="25" t="s">
        <v>1977</v>
      </c>
      <c r="B613" s="104" t="s">
        <v>1980</v>
      </c>
      <c r="C613" s="104" t="s">
        <v>1981</v>
      </c>
      <c r="D613" s="26" t="s">
        <v>218</v>
      </c>
      <c r="E613" s="104" t="s">
        <v>577</v>
      </c>
      <c r="F613" s="28" t="s">
        <v>129</v>
      </c>
      <c r="G613" s="26" t="s">
        <v>136</v>
      </c>
      <c r="H613" s="26" t="s">
        <v>137</v>
      </c>
      <c r="I613" s="104">
        <v>155</v>
      </c>
      <c r="J613" s="26"/>
      <c r="K613" s="26"/>
      <c r="L613" s="26"/>
      <c r="M613" s="26"/>
      <c r="N613" s="26"/>
      <c r="O613" s="26"/>
      <c r="P613" s="26"/>
      <c r="Q613" s="26"/>
      <c r="R613" s="26"/>
      <c r="S613" s="104">
        <v>150</v>
      </c>
      <c r="T613" s="26"/>
      <c r="U613" s="26"/>
      <c r="V613" s="26">
        <v>5</v>
      </c>
      <c r="W613" s="26" t="s">
        <v>107</v>
      </c>
      <c r="X613" s="26" t="s">
        <v>108</v>
      </c>
      <c r="Y613" s="26" t="s">
        <v>108</v>
      </c>
      <c r="Z613" s="26" t="s">
        <v>127</v>
      </c>
      <c r="AA613" s="26" t="s">
        <v>127</v>
      </c>
      <c r="AB613" s="26" t="s">
        <v>108</v>
      </c>
      <c r="AC613" s="26">
        <v>850</v>
      </c>
      <c r="AD613" s="26">
        <v>3004</v>
      </c>
      <c r="AE613" s="26">
        <v>3004</v>
      </c>
      <c r="AF613" s="49" t="s">
        <v>1861</v>
      </c>
      <c r="AG613" s="26"/>
      <c r="AH613" s="26"/>
      <c r="AI613" s="26"/>
      <c r="AJ613" s="26"/>
      <c r="AK613" s="26"/>
      <c r="AL613" s="26"/>
      <c r="AM613" s="26"/>
      <c r="AN613" s="26"/>
      <c r="AO613" s="26" t="s">
        <v>127</v>
      </c>
    </row>
    <row r="614" ht="30.65" customHeight="1" spans="1:41">
      <c r="A614" s="23" t="s">
        <v>78</v>
      </c>
      <c r="B614" s="23"/>
      <c r="C614" s="23"/>
      <c r="D614" s="23"/>
      <c r="E614" s="23"/>
      <c r="F614" s="23"/>
      <c r="G614" s="23"/>
      <c r="H614" s="23"/>
      <c r="I614" s="23"/>
      <c r="J614" s="23"/>
      <c r="K614" s="23"/>
      <c r="L614" s="23"/>
      <c r="M614" s="23"/>
      <c r="N614" s="23"/>
      <c r="O614" s="23"/>
      <c r="P614" s="23"/>
      <c r="Q614" s="23"/>
      <c r="R614" s="23"/>
      <c r="S614" s="23"/>
      <c r="T614" s="23"/>
      <c r="U614" s="23"/>
      <c r="V614" s="23"/>
      <c r="W614" s="23"/>
      <c r="X614" s="23"/>
      <c r="Y614" s="23"/>
      <c r="Z614" s="23"/>
      <c r="AA614" s="23"/>
      <c r="AB614" s="23"/>
      <c r="AC614" s="23"/>
      <c r="AD614" s="23"/>
      <c r="AE614" s="23"/>
      <c r="AF614" s="23"/>
      <c r="AG614" s="23"/>
      <c r="AH614" s="23"/>
      <c r="AI614" s="23"/>
      <c r="AJ614" s="23"/>
      <c r="AK614" s="23"/>
      <c r="AL614" s="23"/>
      <c r="AM614" s="23"/>
      <c r="AN614" s="23"/>
      <c r="AO614" s="23"/>
    </row>
  </sheetData>
  <sheetProtection sheet="1" selectLockedCells="1"/>
  <mergeCells count="28">
    <mergeCell ref="A2:AG2"/>
    <mergeCell ref="D3:E3"/>
    <mergeCell ref="I3:V3"/>
    <mergeCell ref="AK3:AN3"/>
    <mergeCell ref="J4:N4"/>
    <mergeCell ref="O4:V4"/>
    <mergeCell ref="A3:A5"/>
    <mergeCell ref="A356:A357"/>
    <mergeCell ref="B3:B5"/>
    <mergeCell ref="C3:C5"/>
    <mergeCell ref="D4:D5"/>
    <mergeCell ref="E4:E5"/>
    <mergeCell ref="F3:F5"/>
    <mergeCell ref="G3:G5"/>
    <mergeCell ref="H3:H5"/>
    <mergeCell ref="I4:I5"/>
    <mergeCell ref="W3:W5"/>
    <mergeCell ref="X3:X5"/>
    <mergeCell ref="Y3:Y5"/>
    <mergeCell ref="Z3:Z5"/>
    <mergeCell ref="AA3:AA5"/>
    <mergeCell ref="AB3:AB5"/>
    <mergeCell ref="AE3:AE5"/>
    <mergeCell ref="AF3:AF5"/>
    <mergeCell ref="AG3:AG5"/>
    <mergeCell ref="AH3:AH5"/>
    <mergeCell ref="AO3:AO5"/>
    <mergeCell ref="AC3:AD4"/>
  </mergeCells>
  <dataValidations count="6">
    <dataValidation type="list" allowBlank="1" showInputMessage="1" showErrorMessage="1" sqref="F71 F578">
      <formula1>$AL$4:$AL$6</formula1>
    </dataValidation>
    <dataValidation type="list" allowBlank="1" showInputMessage="1" showErrorMessage="1" sqref="F2 F46 F47 F48 F49 F65 F66 F67 F72 F73 F78 F133 F200 F353 F355 F443 F452 F476 F6:F8 F9:F11 F34:F45 F68:F69 F79:F83 F116:F120 F121:F123 F124:F126 F127:F129 F130:F132 F134:F151 F152:F157 F158:F183 F184:F198 F202:F207 F219:F224 F225:F240 F242:F244 F246:F264 F293:F295 F296:F317 F320:F323 F338:F341 F358:F361 F374:F376 F377:F411 F414:F427 F575:F577 F580:F593 F595:F601 F604:F611 F614:F1048576">
      <formula1>$AL$4:$AL$7</formula1>
    </dataValidation>
    <dataValidation type="list" allowBlank="1" showInputMessage="1" showErrorMessage="1" sqref="F602 F603 F444:F446 F448:F451 F479:F506 F507:F571">
      <formula1>$AL$4:$AL$5</formula1>
    </dataValidation>
    <dataValidation type="list" allowBlank="1" showInputMessage="1" showErrorMessage="1" sqref="W342:AB342 F478 W478:AB478 F208:F218 F265:F272 F276:F290 F318:F319 W69:AB70 W184:AB185 W188:AB189 W318:AB319 W412:AB413 W582:AB591 W208:AB218 W265:AB290">
      <formula1>#REF!</formula1>
    </dataValidation>
    <dataValidation type="list" allowBlank="1" showInputMessage="1" showErrorMessage="1" sqref="W2 W28 W29 W30 W46 W47 W48 W49 W65 W66 W67 W68 W71 W72 W73 W127 W128 W129 W133 W199 W200 W477 W6:W8 W9:W25 W26:W27 W31:W33 W34:W45 W50:W64 W74:W78 W79:W115 W116:W120 W121:W123 W124:W126 W130:W132 W134:W151 W152:W157 W158:W183 W186:W187 W190:W198 W201:W207 W219:W224 W225:W241 W242:W264 W291:W292 W293:W295 W296:W317 W320:W334 W335:W337 W338:W341 W343:W353 W355:W373 W374:W376 W377:W402 W404:W411 W414:W446 W448:W476 W479:W499 W500:W506 W507:W571 W572:W574 W575:W581 W592:W594 W596:W601 W602:W603 W604:W611 W612:W613 W614:W1048576">
      <formula1>$AM$4:$AM$5</formula1>
    </dataValidation>
    <dataValidation type="list" allowBlank="1" showInputMessage="1" showErrorMessage="1" sqref="X2:AB2 X28 Y28 Z28 AA28 AB28 X29:AB29 X30:AB30 X46:AB46 X47:AB47 X48:AB48 X49:AB49 X65:AB65 X66:AB66 X67:AB67 X68:AB68 X71:AB71 X72:AB72 X73:AB73 X127:AB127 X128:AB128 X129:AB129 X133:AB133 X199:AB199 X200:AB200 Y479 Y480 Y523 Y602:AB602 Y603 Z603:AB603 X479:X571 X602:X603 Y481:Y482 Y483:Y486 Y487:Y489 Y490:Y494 Y495:Y501 Y502:Y503 Y504:Y505 Y506:Y508 Y509:Y512 Y513:Y519 Y520:Y522 Y524:Y527 Y528:Y539 Y540:Y542 Y543:Y546 Y547:Y555 Y556:Y559 Y560:Y571 Z479:Z499 AA479:AA499 AB479:AB499 X291:AB292 X6:AB8 X26:AB27 X186:AB187 X612:AB613 X31:AB33 X121:AB123 X124:AB126 X130:AB132 X592:AB594 X9:AB25 X293:AB295 X335:AB337 X374:AB376 X572:AB574 X338:AB341 X404:AB411 X604:AB611 X201:AB207 X152:AB157 X596:AB601 X219:AB224 X343:AB353 X296:AB317 X575:AB581 X355:AB373 X134:AB151 X377:AB402 X190:AB198 X34:AB45 X74:AB78 X50:AB64 X320:AB334 X116:AB120 X79:AB115 X158:AB183 X414:AB446 X448:AB476 X614:AB1048576 X242:AB264 X225:AB241">
      <formula1>$AN$4:$AN$5</formula1>
    </dataValidation>
  </dataValidations>
  <printOptions horizontalCentered="1"/>
  <pageMargins left="0.55" right="0.55" top="0.590277777777778" bottom="0.629166666666667" header="0.511805555555556" footer="0.511805555555556"/>
  <pageSetup paperSize="8" scale="57" fitToHeight="0" orientation="landscape" useFirstPageNumber="1" horizontalDpi="600"/>
  <headerFooter alignWithMargins="0">
    <oddFooter>&amp;C- &amp;P -</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项目库汇总表</vt:lpstr>
      <vt:lpstr>项目库明细表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GHZ</dc:creator>
  <cp:lastModifiedBy>lenovo</cp:lastModifiedBy>
  <dcterms:created xsi:type="dcterms:W3CDTF">2019-07-20T09:28:00Z</dcterms:created>
  <cp:lastPrinted>2019-10-18T02:34:00Z</cp:lastPrinted>
  <dcterms:modified xsi:type="dcterms:W3CDTF">2019-12-31T01:57:35Z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2052-9.1.0.4737</vt:lpwstr>
  </property>
</Properties>
</file>